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 1" sheetId="1" r:id="rId1"/>
  </sheets>
  <definedNames>
    <definedName name="_xlnm.Print_Area" localSheetId="0">'Лист 1'!$A$1:$I$57</definedName>
  </definedNames>
  <calcPr fullCalcOnLoad="1"/>
</workbook>
</file>

<file path=xl/sharedStrings.xml><?xml version="1.0" encoding="utf-8"?>
<sst xmlns="http://schemas.openxmlformats.org/spreadsheetml/2006/main" count="92" uniqueCount="59">
  <si>
    <t>№</t>
  </si>
  <si>
    <t>Наименование</t>
  </si>
  <si>
    <t>Ед.изм.</t>
  </si>
  <si>
    <t>шт.</t>
  </si>
  <si>
    <t>м2</t>
  </si>
  <si>
    <t>мп</t>
  </si>
  <si>
    <t>Стоимость работ</t>
  </si>
  <si>
    <t>Объем</t>
  </si>
  <si>
    <t>Цена материалов</t>
  </si>
  <si>
    <t>Цена работ</t>
  </si>
  <si>
    <t>м3</t>
  </si>
  <si>
    <t>за ед.</t>
  </si>
  <si>
    <t>всего</t>
  </si>
  <si>
    <t>Общая ст-ть, руб.</t>
  </si>
  <si>
    <t>Стоимость материалов</t>
  </si>
  <si>
    <t>кг</t>
  </si>
  <si>
    <t>ИТОГ материал</t>
  </si>
  <si>
    <t>Итог работа + материал</t>
  </si>
  <si>
    <t>Уголок ветровой</t>
  </si>
  <si>
    <t>Монтаж ветрового уголка</t>
  </si>
  <si>
    <t>Монтаж контробрешетки</t>
  </si>
  <si>
    <t>Монтаж металлочерепицы</t>
  </si>
  <si>
    <t>ООО «ГК Росстройкомплект»
Щёлков Антон Павлович
Тел.:   8-916-463-69-98,
Пн.-вс. 8:00-21:00
Московская область, г. Коломна,
Сайт: www.ros-k.ru,
E-mail: schelkovap@mail.ru.</t>
  </si>
  <si>
    <t>Монтаж стропил 50*200 мм</t>
  </si>
  <si>
    <t>Монтаж паро-гидроизоляции, гидро-ветрозащиты</t>
  </si>
  <si>
    <t>Монтаж чернового потолка 25*100</t>
  </si>
  <si>
    <t>Укладка утеплителя 200 мм</t>
  </si>
  <si>
    <t xml:space="preserve">Монтаж обрешетки </t>
  </si>
  <si>
    <t>Подшивка карнизных свесов соффитом/вагонкой</t>
  </si>
  <si>
    <t>Кровля:стропила с шагом 0,6 м,  паро-гидроизоляция, черновой потолок,  утеплитель 200 мм, паро-гидроизоляция, контробрешетка, обрешетка,  профлист</t>
  </si>
  <si>
    <t xml:space="preserve">Монтаж мауэрлата </t>
  </si>
  <si>
    <t>Гидро-ветрозащита, пароизоляция</t>
  </si>
  <si>
    <t>Скобы степлер</t>
  </si>
  <si>
    <t>Гвозди оцинкованные</t>
  </si>
  <si>
    <t>Металлочерепица</t>
  </si>
  <si>
    <t>Конек, крепеж</t>
  </si>
  <si>
    <t>Окна, пена, крепеж</t>
  </si>
  <si>
    <t>Крепеж: уголок металлический, анкера, саморезы</t>
  </si>
  <si>
    <t>ИТОГО работа</t>
  </si>
  <si>
    <t>Пропитка бруса</t>
  </si>
  <si>
    <t>Монтаж перегородок из доски 50х100 без утеплителя</t>
  </si>
  <si>
    <t>Брус 50х200 88 шт. 6 м стропила</t>
  </si>
  <si>
    <t>Доска 25х100 потолок черновой  + обрешетка 150 шт. 6 м</t>
  </si>
  <si>
    <t>Брус 150х200 мауэрлат 6 м 10 шт.</t>
  </si>
  <si>
    <t>Брус 50х100 перегородки 115 шт.</t>
  </si>
  <si>
    <t>Вагонка штиль сосна сорт А стены снаружи</t>
  </si>
  <si>
    <t>Крепеж</t>
  </si>
  <si>
    <t>Вагонка для подшивки карнизных свесов</t>
  </si>
  <si>
    <t>Брус 40х50 контробрешетка, каркас под подшивку карнизных свесов</t>
  </si>
  <si>
    <t>Установка окон, монтаж откосов</t>
  </si>
  <si>
    <t>Пропитка Сенеж Ультра 65 кг</t>
  </si>
  <si>
    <t>Закупка, доставка, выгрузка материала, подъем на этаж</t>
  </si>
  <si>
    <t>Утеплитель: кровля, каркас,  50+29
Технолайт ОПТИМА</t>
  </si>
  <si>
    <t>Монтаж каркаса из доски 50х150 с утеплителем и мембраной, без вагонки внутри, снаружи вагонка под брус, включая монтаж/демонтаж лесов</t>
  </si>
  <si>
    <t>Раздел 1. Каркас (высота 2,6 м, потом кровля)</t>
  </si>
  <si>
    <t>Брус 50х150 стойки каркаса, раскосы, перемычки, усиление дверей, проемов для окон 120 шт.</t>
  </si>
  <si>
    <t>Договорной расчет стоимости работ и материалов  04.08.2014</t>
  </si>
  <si>
    <t>Приложение 1 к Договору № 0104/а</t>
  </si>
  <si>
    <t>Приложение 2 к Договору № 0104/а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</si>
</sst>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39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right" readingOrder="1"/>
    </xf>
    <xf numFmtId="4" fontId="0" fillId="0" borderId="0" xfId="0" applyNumberFormat="1" applyAlignment="1">
      <alignment/>
    </xf>
    <xf numFmtId="0" fontId="4" fillId="0" borderId="11" xfId="0" applyFont="1" applyFill="1" applyBorder="1" applyAlignment="1">
      <alignment horizontal="justify" readingOrder="1"/>
    </xf>
    <xf numFmtId="0" fontId="4" fillId="0" borderId="11" xfId="0" applyFont="1" applyFill="1" applyBorder="1" applyAlignment="1">
      <alignment horizontal="justify" wrapText="1" readingOrder="1"/>
    </xf>
    <xf numFmtId="0" fontId="4" fillId="0" borderId="10" xfId="0" applyFont="1" applyFill="1" applyBorder="1" applyAlignment="1">
      <alignment horizontal="justify" readingOrder="1"/>
    </xf>
    <xf numFmtId="4" fontId="4" fillId="0" borderId="10" xfId="0" applyNumberFormat="1" applyFont="1" applyFill="1" applyBorder="1" applyAlignment="1">
      <alignment horizontal="center" readingOrder="1"/>
    </xf>
    <xf numFmtId="4" fontId="4" fillId="0" borderId="10" xfId="0" applyNumberFormat="1" applyFont="1" applyFill="1" applyBorder="1" applyAlignment="1">
      <alignment horizontal="right" readingOrder="1"/>
    </xf>
    <xf numFmtId="0" fontId="4" fillId="0" borderId="11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readingOrder="1"/>
    </xf>
    <xf numFmtId="0" fontId="4" fillId="0" borderId="10" xfId="0" applyFont="1" applyFill="1" applyBorder="1" applyAlignment="1">
      <alignment horizontal="justify" wrapText="1"/>
    </xf>
    <xf numFmtId="4" fontId="4" fillId="0" borderId="12" xfId="0" applyNumberFormat="1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justify" wrapText="1" readingOrder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 readingOrder="1"/>
    </xf>
    <xf numFmtId="0" fontId="4" fillId="0" borderId="10" xfId="0" applyFont="1" applyBorder="1" applyAlignment="1">
      <alignment horizontal="justify" readingOrder="1"/>
    </xf>
    <xf numFmtId="0" fontId="4" fillId="0" borderId="11" xfId="0" applyFont="1" applyBorder="1" applyAlignment="1">
      <alignment horizontal="justify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4" fillId="0" borderId="0" xfId="0" applyFont="1" applyAlignment="1">
      <alignment vertical="distributed" wrapText="1" readingOrder="1"/>
    </xf>
    <xf numFmtId="0" fontId="4" fillId="11" borderId="11" xfId="0" applyFont="1" applyFill="1" applyBorder="1" applyAlignment="1">
      <alignment horizontal="justify" readingOrder="1"/>
    </xf>
    <xf numFmtId="0" fontId="4" fillId="11" borderId="10" xfId="0" applyFont="1" applyFill="1" applyBorder="1" applyAlignment="1">
      <alignment horizontal="justify" readingOrder="1"/>
    </xf>
    <xf numFmtId="0" fontId="1" fillId="11" borderId="11" xfId="0" applyFont="1" applyFill="1" applyBorder="1" applyAlignment="1">
      <alignment horizontal="justify" readingOrder="1"/>
    </xf>
    <xf numFmtId="0" fontId="1" fillId="11" borderId="10" xfId="0" applyFont="1" applyFill="1" applyBorder="1" applyAlignment="1">
      <alignment horizontal="justify" wrapText="1" readingOrder="1"/>
    </xf>
    <xf numFmtId="0" fontId="1" fillId="11" borderId="10" xfId="0" applyFont="1" applyFill="1" applyBorder="1" applyAlignment="1">
      <alignment horizontal="justify" readingOrder="1"/>
    </xf>
    <xf numFmtId="0" fontId="1" fillId="11" borderId="10" xfId="0" applyFont="1" applyFill="1" applyBorder="1" applyAlignment="1">
      <alignment horizontal="center" readingOrder="1"/>
    </xf>
    <xf numFmtId="0" fontId="1" fillId="11" borderId="13" xfId="0" applyFont="1" applyFill="1" applyBorder="1" applyAlignment="1">
      <alignment horizontal="justify" wrapText="1" readingOrder="1"/>
    </xf>
    <xf numFmtId="4" fontId="1" fillId="11" borderId="10" xfId="0" applyNumberFormat="1" applyFont="1" applyFill="1" applyBorder="1" applyAlignment="1">
      <alignment horizontal="justify" readingOrder="1"/>
    </xf>
    <xf numFmtId="4" fontId="1" fillId="11" borderId="10" xfId="0" applyNumberFormat="1" applyFont="1" applyFill="1" applyBorder="1" applyAlignment="1">
      <alignment horizontal="right" readingOrder="1"/>
    </xf>
    <xf numFmtId="0" fontId="4" fillId="11" borderId="0" xfId="0" applyFont="1" applyFill="1" applyAlignment="1">
      <alignment/>
    </xf>
    <xf numFmtId="0" fontId="1" fillId="11" borderId="11" xfId="0" applyFont="1" applyFill="1" applyBorder="1" applyAlignment="1">
      <alignment horizontal="justify" wrapText="1" readingOrder="1"/>
    </xf>
    <xf numFmtId="4" fontId="4" fillId="11" borderId="10" xfId="0" applyNumberFormat="1" applyFont="1" applyFill="1" applyBorder="1" applyAlignment="1">
      <alignment horizontal="justify" readingOrder="1"/>
    </xf>
    <xf numFmtId="4" fontId="4" fillId="11" borderId="10" xfId="0" applyNumberFormat="1" applyFont="1" applyFill="1" applyBorder="1" applyAlignment="1">
      <alignment horizontal="center" readingOrder="1"/>
    </xf>
    <xf numFmtId="4" fontId="4" fillId="11" borderId="10" xfId="0" applyNumberFormat="1" applyFont="1" applyFill="1" applyBorder="1" applyAlignment="1">
      <alignment horizontal="right" readingOrder="1"/>
    </xf>
    <xf numFmtId="0" fontId="1" fillId="11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42" applyAlignment="1" applyProtection="1">
      <alignment/>
      <protection/>
    </xf>
    <xf numFmtId="4" fontId="1" fillId="11" borderId="10" xfId="0" applyNumberFormat="1" applyFont="1" applyFill="1" applyBorder="1" applyAlignment="1">
      <alignment/>
    </xf>
    <xf numFmtId="4" fontId="1" fillId="11" borderId="11" xfId="0" applyNumberFormat="1" applyFont="1" applyFill="1" applyBorder="1" applyAlignment="1">
      <alignment horizontal="justify" readingOrder="1"/>
    </xf>
    <xf numFmtId="4" fontId="1" fillId="11" borderId="13" xfId="0" applyNumberFormat="1" applyFont="1" applyFill="1" applyBorder="1" applyAlignment="1">
      <alignment horizontal="justify" readingOrder="1"/>
    </xf>
    <xf numFmtId="2" fontId="1" fillId="0" borderId="10" xfId="0" applyNumberFormat="1" applyFont="1" applyBorder="1" applyAlignment="1">
      <alignment/>
    </xf>
    <xf numFmtId="4" fontId="1" fillId="0" borderId="11" xfId="0" applyNumberFormat="1" applyFont="1" applyFill="1" applyBorder="1" applyAlignment="1">
      <alignment horizontal="center" readingOrder="1"/>
    </xf>
    <xf numFmtId="4" fontId="1" fillId="0" borderId="13" xfId="0" applyNumberFormat="1" applyFont="1" applyFill="1" applyBorder="1" applyAlignment="1">
      <alignment horizontal="center" readingOrder="1"/>
    </xf>
    <xf numFmtId="4" fontId="1" fillId="0" borderId="14" xfId="0" applyNumberFormat="1" applyFont="1" applyFill="1" applyBorder="1" applyAlignment="1">
      <alignment horizontal="center" readingOrder="1"/>
    </xf>
    <xf numFmtId="0" fontId="4" fillId="0" borderId="11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1" fillId="0" borderId="0" xfId="0" applyFont="1" applyBorder="1" applyAlignment="1">
      <alignment wrapText="1" readingOrder="1"/>
    </xf>
    <xf numFmtId="0" fontId="1" fillId="0" borderId="15" xfId="0" applyFont="1" applyBorder="1" applyAlignment="1">
      <alignment horizontal="right" readingOrder="1"/>
    </xf>
    <xf numFmtId="0" fontId="4" fillId="0" borderId="0" xfId="0" applyFont="1" applyAlignment="1">
      <alignment horizontal="center" vertical="distributed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0">
      <selection activeCell="G25" sqref="G25"/>
    </sheetView>
  </sheetViews>
  <sheetFormatPr defaultColWidth="9.140625" defaultRowHeight="12.75"/>
  <cols>
    <col min="1" max="1" width="2.7109375" style="0" customWidth="1"/>
    <col min="2" max="2" width="57.57421875" style="0" customWidth="1"/>
    <col min="3" max="3" width="5.140625" style="0" bestFit="1" customWidth="1"/>
    <col min="4" max="4" width="10.00390625" style="0" customWidth="1"/>
    <col min="5" max="5" width="10.421875" style="0" customWidth="1"/>
    <col min="6" max="6" width="11.28125" style="0" bestFit="1" customWidth="1"/>
    <col min="7" max="7" width="10.140625" style="0" bestFit="1" customWidth="1"/>
    <col min="8" max="8" width="11.00390625" style="0" customWidth="1"/>
    <col min="9" max="9" width="14.140625" style="0" customWidth="1"/>
  </cols>
  <sheetData>
    <row r="1" spans="1:9" ht="15.75">
      <c r="A1" s="51" t="s">
        <v>56</v>
      </c>
      <c r="B1" s="51"/>
      <c r="C1" s="51"/>
      <c r="D1" s="51"/>
      <c r="E1" s="51"/>
      <c r="F1" s="51"/>
      <c r="G1" s="14"/>
      <c r="H1" s="14"/>
      <c r="I1" s="14"/>
    </row>
    <row r="2" spans="1:9" ht="126.75" customHeight="1">
      <c r="A2" s="15"/>
      <c r="B2" s="23" t="s">
        <v>22</v>
      </c>
      <c r="C2" s="53"/>
      <c r="D2" s="53"/>
      <c r="E2" s="53"/>
      <c r="F2" s="53"/>
      <c r="G2" s="53"/>
      <c r="H2" s="53"/>
      <c r="I2" s="53"/>
    </row>
    <row r="3" spans="1:9" ht="15.75">
      <c r="A3" s="15"/>
      <c r="B3" s="52" t="s">
        <v>57</v>
      </c>
      <c r="C3" s="52"/>
      <c r="D3" s="52"/>
      <c r="E3" s="52"/>
      <c r="F3" s="52"/>
      <c r="G3" s="52"/>
      <c r="H3" s="52"/>
      <c r="I3" s="52"/>
    </row>
    <row r="4" spans="1:9" ht="31.5">
      <c r="A4" s="16" t="s">
        <v>0</v>
      </c>
      <c r="B4" s="5" t="s">
        <v>1</v>
      </c>
      <c r="C4" s="6" t="s">
        <v>2</v>
      </c>
      <c r="D4" s="6" t="s">
        <v>7</v>
      </c>
      <c r="E4" s="49" t="s">
        <v>8</v>
      </c>
      <c r="F4" s="50"/>
      <c r="G4" s="49" t="s">
        <v>9</v>
      </c>
      <c r="H4" s="50"/>
      <c r="I4" s="6" t="s">
        <v>13</v>
      </c>
    </row>
    <row r="5" spans="1:9" ht="15.75">
      <c r="A5" s="17"/>
      <c r="B5" s="13"/>
      <c r="C5" s="6"/>
      <c r="D5" s="6"/>
      <c r="E5" s="18" t="s">
        <v>11</v>
      </c>
      <c r="F5" s="18" t="s">
        <v>12</v>
      </c>
      <c r="G5" s="18" t="s">
        <v>11</v>
      </c>
      <c r="H5" s="18" t="s">
        <v>12</v>
      </c>
      <c r="I5" s="6"/>
    </row>
    <row r="6" spans="1:9" ht="15.75">
      <c r="A6" s="26"/>
      <c r="B6" s="27" t="s">
        <v>54</v>
      </c>
      <c r="C6" s="28"/>
      <c r="D6" s="28"/>
      <c r="E6" s="29"/>
      <c r="F6" s="29"/>
      <c r="G6" s="29"/>
      <c r="H6" s="29"/>
      <c r="I6" s="28"/>
    </row>
    <row r="7" spans="1:9" ht="15.75">
      <c r="A7" s="4"/>
      <c r="B7" s="11" t="s">
        <v>30</v>
      </c>
      <c r="C7" s="6" t="s">
        <v>5</v>
      </c>
      <c r="D7" s="7">
        <v>52.4</v>
      </c>
      <c r="E7" s="7"/>
      <c r="F7" s="7"/>
      <c r="G7" s="7">
        <v>0</v>
      </c>
      <c r="H7" s="7">
        <f>PRODUCT(D7,G7)</f>
        <v>0</v>
      </c>
      <c r="I7" s="8">
        <f>H7</f>
        <v>0</v>
      </c>
    </row>
    <row r="8" spans="1:9" ht="47.25">
      <c r="A8" s="6"/>
      <c r="B8" s="11" t="s">
        <v>53</v>
      </c>
      <c r="C8" s="6" t="s">
        <v>4</v>
      </c>
      <c r="D8" s="7">
        <v>164.8</v>
      </c>
      <c r="E8" s="7"/>
      <c r="F8" s="7"/>
      <c r="G8" s="7">
        <v>550</v>
      </c>
      <c r="H8" s="7">
        <f>PRODUCT(D8,G8)</f>
        <v>90640</v>
      </c>
      <c r="I8" s="8">
        <f>SUM(F8,H8)</f>
        <v>90640</v>
      </c>
    </row>
    <row r="9" spans="1:9" ht="15.75">
      <c r="A9" s="4"/>
      <c r="B9" s="11" t="s">
        <v>40</v>
      </c>
      <c r="C9" s="6" t="s">
        <v>4</v>
      </c>
      <c r="D9" s="7">
        <v>196.7</v>
      </c>
      <c r="E9" s="7"/>
      <c r="F9" s="7"/>
      <c r="G9" s="7">
        <v>150</v>
      </c>
      <c r="H9" s="7">
        <f>PRODUCT(D9,G9)</f>
        <v>29505</v>
      </c>
      <c r="I9" s="8">
        <f>H9</f>
        <v>29505</v>
      </c>
    </row>
    <row r="10" spans="1:9" ht="15.75">
      <c r="A10" s="4"/>
      <c r="B10" s="9"/>
      <c r="C10" s="6"/>
      <c r="D10" s="7"/>
      <c r="E10" s="7"/>
      <c r="F10" s="7"/>
      <c r="G10" s="7"/>
      <c r="H10" s="7"/>
      <c r="I10" s="8"/>
    </row>
    <row r="11" spans="1:10" ht="15.75">
      <c r="A11" s="4"/>
      <c r="B11" s="13"/>
      <c r="C11" s="6"/>
      <c r="D11" s="7"/>
      <c r="E11" s="7"/>
      <c r="F11" s="7"/>
      <c r="G11" s="7"/>
      <c r="H11" s="7"/>
      <c r="I11" s="2">
        <f>SUM(I7:I10)</f>
        <v>120145</v>
      </c>
      <c r="J11" s="1"/>
    </row>
    <row r="12" spans="1:9" ht="63">
      <c r="A12" s="25"/>
      <c r="B12" s="30" t="s">
        <v>29</v>
      </c>
      <c r="C12" s="28"/>
      <c r="D12" s="31"/>
      <c r="E12" s="31"/>
      <c r="F12" s="31"/>
      <c r="G12" s="31"/>
      <c r="H12" s="31"/>
      <c r="I12" s="32"/>
    </row>
    <row r="13" spans="1:9" ht="15.75">
      <c r="A13" s="4"/>
      <c r="B13" s="5" t="s">
        <v>23</v>
      </c>
      <c r="C13" s="6" t="s">
        <v>4</v>
      </c>
      <c r="D13" s="7">
        <v>244.64</v>
      </c>
      <c r="E13" s="7"/>
      <c r="F13" s="7"/>
      <c r="G13" s="7">
        <v>230</v>
      </c>
      <c r="H13" s="7">
        <f aca="true" t="shared" si="0" ref="H13:H21">PRODUCT(D13,G13)</f>
        <v>56267.2</v>
      </c>
      <c r="I13" s="8">
        <f>SUM(H13,F13)</f>
        <v>56267.2</v>
      </c>
    </row>
    <row r="14" spans="1:9" ht="15.75">
      <c r="A14" s="4"/>
      <c r="B14" s="9" t="s">
        <v>24</v>
      </c>
      <c r="C14" s="6" t="s">
        <v>4</v>
      </c>
      <c r="D14" s="7">
        <v>489.28</v>
      </c>
      <c r="E14" s="7"/>
      <c r="F14" s="7"/>
      <c r="G14" s="7">
        <v>23</v>
      </c>
      <c r="H14" s="7">
        <f t="shared" si="0"/>
        <v>11253.439999999999</v>
      </c>
      <c r="I14" s="8">
        <f>SUM(H14,F14)</f>
        <v>11253.439999999999</v>
      </c>
    </row>
    <row r="15" spans="1:9" ht="15.75">
      <c r="A15" s="10"/>
      <c r="B15" s="11" t="s">
        <v>25</v>
      </c>
      <c r="C15" s="10" t="s">
        <v>4</v>
      </c>
      <c r="D15" s="12">
        <v>244.64</v>
      </c>
      <c r="E15" s="7"/>
      <c r="F15" s="7"/>
      <c r="G15" s="7">
        <v>40</v>
      </c>
      <c r="H15" s="7">
        <f t="shared" si="0"/>
        <v>9785.599999999999</v>
      </c>
      <c r="I15" s="8">
        <f>SUM(F15,H15)</f>
        <v>9785.599999999999</v>
      </c>
    </row>
    <row r="16" spans="1:9" ht="15.75">
      <c r="A16" s="6"/>
      <c r="B16" s="11" t="s">
        <v>26</v>
      </c>
      <c r="C16" s="6" t="s">
        <v>4</v>
      </c>
      <c r="D16" s="7">
        <v>244.64</v>
      </c>
      <c r="E16" s="7"/>
      <c r="F16" s="7"/>
      <c r="G16" s="7">
        <v>75</v>
      </c>
      <c r="H16" s="7">
        <f t="shared" si="0"/>
        <v>18348</v>
      </c>
      <c r="I16" s="8">
        <f>SUM(F16,H16)</f>
        <v>18348</v>
      </c>
    </row>
    <row r="17" spans="1:9" ht="15.75">
      <c r="A17" s="4"/>
      <c r="B17" s="11" t="s">
        <v>20</v>
      </c>
      <c r="C17" s="6" t="s">
        <v>4</v>
      </c>
      <c r="D17" s="7">
        <v>244.64</v>
      </c>
      <c r="E17" s="7"/>
      <c r="F17" s="7"/>
      <c r="G17" s="7">
        <v>20</v>
      </c>
      <c r="H17" s="7">
        <f t="shared" si="0"/>
        <v>4892.799999999999</v>
      </c>
      <c r="I17" s="8">
        <f>H17</f>
        <v>4892.799999999999</v>
      </c>
    </row>
    <row r="18" spans="1:9" ht="15.75">
      <c r="A18" s="4"/>
      <c r="B18" s="13" t="s">
        <v>27</v>
      </c>
      <c r="C18" s="6" t="s">
        <v>4</v>
      </c>
      <c r="D18" s="7">
        <v>244.64</v>
      </c>
      <c r="E18" s="7"/>
      <c r="F18" s="7"/>
      <c r="G18" s="7">
        <v>75</v>
      </c>
      <c r="H18" s="7">
        <f t="shared" si="0"/>
        <v>18348</v>
      </c>
      <c r="I18" s="8">
        <f>SUM(F18,H18)</f>
        <v>18348</v>
      </c>
    </row>
    <row r="19" spans="1:9" ht="15.75">
      <c r="A19" s="4"/>
      <c r="B19" s="9" t="s">
        <v>21</v>
      </c>
      <c r="C19" s="6" t="s">
        <v>4</v>
      </c>
      <c r="D19" s="7">
        <v>244.64</v>
      </c>
      <c r="E19" s="7"/>
      <c r="F19" s="7"/>
      <c r="G19" s="7">
        <v>110</v>
      </c>
      <c r="H19" s="7">
        <f>PRODUCT(D19,G19)</f>
        <v>26910.399999999998</v>
      </c>
      <c r="I19" s="8">
        <f>SUM(H19,F19)</f>
        <v>26910.399999999998</v>
      </c>
    </row>
    <row r="20" spans="1:9" ht="15.75">
      <c r="A20" s="4"/>
      <c r="B20" s="9" t="s">
        <v>19</v>
      </c>
      <c r="C20" s="6" t="s">
        <v>5</v>
      </c>
      <c r="D20" s="7">
        <v>40</v>
      </c>
      <c r="E20" s="7"/>
      <c r="F20" s="7"/>
      <c r="G20" s="7">
        <v>75</v>
      </c>
      <c r="H20" s="7">
        <f>PRODUCT(D20,G20)</f>
        <v>3000</v>
      </c>
      <c r="I20" s="8">
        <f>SUM(H20)</f>
        <v>3000</v>
      </c>
    </row>
    <row r="21" spans="1:9" ht="15.75">
      <c r="A21" s="4"/>
      <c r="B21" s="13" t="s">
        <v>28</v>
      </c>
      <c r="C21" s="6" t="s">
        <v>5</v>
      </c>
      <c r="D21" s="7">
        <v>68</v>
      </c>
      <c r="E21" s="7"/>
      <c r="F21" s="7"/>
      <c r="G21" s="7">
        <v>200</v>
      </c>
      <c r="H21" s="7">
        <f t="shared" si="0"/>
        <v>13600</v>
      </c>
      <c r="I21" s="8">
        <f>SUM(H21)</f>
        <v>13600</v>
      </c>
    </row>
    <row r="22" spans="1:9" ht="15.75">
      <c r="A22" s="4"/>
      <c r="B22" s="5"/>
      <c r="C22" s="6" t="s">
        <v>3</v>
      </c>
      <c r="D22" s="7">
        <v>0</v>
      </c>
      <c r="E22" s="7"/>
      <c r="F22" s="7"/>
      <c r="G22" s="7">
        <v>0</v>
      </c>
      <c r="H22" s="7">
        <f>PRODUCT(D22,G22)</f>
        <v>0</v>
      </c>
      <c r="I22" s="8">
        <f>SUM(F22,H22)</f>
        <v>0</v>
      </c>
    </row>
    <row r="23" spans="1:9" ht="15.75">
      <c r="A23" s="4"/>
      <c r="B23" s="5" t="s">
        <v>49</v>
      </c>
      <c r="C23" s="6" t="s">
        <v>3</v>
      </c>
      <c r="D23" s="7">
        <v>8</v>
      </c>
      <c r="E23" s="7"/>
      <c r="F23" s="7"/>
      <c r="G23" s="7">
        <v>500</v>
      </c>
      <c r="H23" s="7">
        <f>PRODUCT(D23,G23)</f>
        <v>4000</v>
      </c>
      <c r="I23" s="8">
        <f>H23</f>
        <v>4000</v>
      </c>
    </row>
    <row r="24" spans="1:9" ht="15.75">
      <c r="A24" s="4"/>
      <c r="B24" s="5" t="s">
        <v>39</v>
      </c>
      <c r="C24" s="6" t="s">
        <v>10</v>
      </c>
      <c r="D24" s="7">
        <f>SUM(D30:D34)</f>
        <v>18.5</v>
      </c>
      <c r="E24" s="7"/>
      <c r="F24" s="7"/>
      <c r="G24" s="7">
        <v>750</v>
      </c>
      <c r="H24" s="7">
        <f>PRODUCT(D24,G24)</f>
        <v>13875</v>
      </c>
      <c r="I24" s="8">
        <f>H24</f>
        <v>13875</v>
      </c>
    </row>
    <row r="25" spans="1:9" ht="15.75">
      <c r="A25" s="33"/>
      <c r="B25" s="34" t="s">
        <v>6</v>
      </c>
      <c r="C25" s="25"/>
      <c r="D25" s="35"/>
      <c r="E25" s="35"/>
      <c r="F25" s="35"/>
      <c r="G25" s="35"/>
      <c r="H25" s="35"/>
      <c r="I25" s="32">
        <f>SUM(I13:I24)</f>
        <v>180280.44</v>
      </c>
    </row>
    <row r="26" spans="1:9" ht="15.75">
      <c r="A26" s="33"/>
      <c r="B26" s="34" t="s">
        <v>38</v>
      </c>
      <c r="C26" s="28"/>
      <c r="D26" s="31"/>
      <c r="E26" s="31"/>
      <c r="F26" s="31"/>
      <c r="G26" s="31"/>
      <c r="H26" s="31"/>
      <c r="I26" s="32">
        <f>SUM(I25,I11)</f>
        <v>300425.44</v>
      </c>
    </row>
    <row r="27" spans="1:9" ht="15.75">
      <c r="A27" s="33"/>
      <c r="B27" s="34"/>
      <c r="C27" s="28"/>
      <c r="D27" s="31"/>
      <c r="E27" s="43"/>
      <c r="F27" s="44"/>
      <c r="G27" s="44"/>
      <c r="H27" s="44"/>
      <c r="I27" s="32"/>
    </row>
    <row r="28" spans="1:9" ht="15.75">
      <c r="A28" s="19"/>
      <c r="B28" s="5"/>
      <c r="C28" s="6"/>
      <c r="D28" s="7"/>
      <c r="E28" s="46" t="s">
        <v>58</v>
      </c>
      <c r="F28" s="47"/>
      <c r="G28" s="47"/>
      <c r="H28" s="47"/>
      <c r="I28" s="48"/>
    </row>
    <row r="29" spans="1:9" ht="15.75">
      <c r="A29" s="24"/>
      <c r="B29" s="34" t="s">
        <v>14</v>
      </c>
      <c r="C29" s="25"/>
      <c r="D29" s="36"/>
      <c r="E29" s="36"/>
      <c r="F29" s="36"/>
      <c r="G29" s="36"/>
      <c r="H29" s="36"/>
      <c r="I29" s="37"/>
    </row>
    <row r="30" spans="1:9" ht="15.75">
      <c r="A30" s="39"/>
      <c r="B30" s="13" t="s">
        <v>41</v>
      </c>
      <c r="C30" s="6" t="s">
        <v>10</v>
      </c>
      <c r="D30" s="7">
        <v>5.3</v>
      </c>
      <c r="E30" s="7">
        <v>6200</v>
      </c>
      <c r="F30" s="7">
        <f aca="true" t="shared" si="1" ref="F30:F44">PRODUCT(D30,E30)</f>
        <v>32860</v>
      </c>
      <c r="G30" s="7"/>
      <c r="H30" s="7"/>
      <c r="I30" s="8">
        <f aca="true" t="shared" si="2" ref="I30:I44">SUM(F30)</f>
        <v>32860</v>
      </c>
    </row>
    <row r="31" spans="1:9" ht="31.5">
      <c r="A31" s="39"/>
      <c r="B31" s="13" t="s">
        <v>42</v>
      </c>
      <c r="C31" s="6" t="s">
        <v>10</v>
      </c>
      <c r="D31" s="7">
        <v>2.3</v>
      </c>
      <c r="E31" s="7">
        <v>6200</v>
      </c>
      <c r="F31" s="7">
        <f t="shared" si="1"/>
        <v>14259.999999999998</v>
      </c>
      <c r="G31" s="7"/>
      <c r="H31" s="7"/>
      <c r="I31" s="8">
        <f t="shared" si="2"/>
        <v>14259.999999999998</v>
      </c>
    </row>
    <row r="32" spans="1:9" ht="15.75">
      <c r="A32" s="39"/>
      <c r="B32" s="13" t="s">
        <v>43</v>
      </c>
      <c r="C32" s="6" t="s">
        <v>10</v>
      </c>
      <c r="D32" s="7">
        <v>2</v>
      </c>
      <c r="E32" s="7">
        <v>6200</v>
      </c>
      <c r="F32" s="7">
        <f t="shared" si="1"/>
        <v>12400</v>
      </c>
      <c r="G32" s="7"/>
      <c r="H32" s="7"/>
      <c r="I32" s="8">
        <f t="shared" si="2"/>
        <v>12400</v>
      </c>
    </row>
    <row r="33" spans="1:9" ht="31.5">
      <c r="A33" s="39"/>
      <c r="B33" s="13" t="s">
        <v>55</v>
      </c>
      <c r="C33" s="6" t="s">
        <v>10</v>
      </c>
      <c r="D33" s="7">
        <v>5.4</v>
      </c>
      <c r="E33" s="7">
        <v>6200</v>
      </c>
      <c r="F33" s="7">
        <f t="shared" si="1"/>
        <v>33480</v>
      </c>
      <c r="G33" s="7"/>
      <c r="H33" s="7"/>
      <c r="I33" s="8">
        <f t="shared" si="2"/>
        <v>33480</v>
      </c>
    </row>
    <row r="34" spans="1:9" ht="15.75">
      <c r="A34" s="39"/>
      <c r="B34" s="13" t="s">
        <v>44</v>
      </c>
      <c r="C34" s="6" t="s">
        <v>10</v>
      </c>
      <c r="D34" s="7">
        <v>3.5</v>
      </c>
      <c r="E34" s="7">
        <v>6200</v>
      </c>
      <c r="F34" s="7">
        <f>PRODUCT(D34,E34)</f>
        <v>21700</v>
      </c>
      <c r="G34" s="7"/>
      <c r="H34" s="7"/>
      <c r="I34" s="8">
        <f>SUM(F34)</f>
        <v>21700</v>
      </c>
    </row>
    <row r="35" spans="1:9" ht="31.5">
      <c r="A35" s="39"/>
      <c r="B35" s="13" t="s">
        <v>48</v>
      </c>
      <c r="C35" s="6" t="s">
        <v>3</v>
      </c>
      <c r="D35" s="7">
        <v>256</v>
      </c>
      <c r="E35" s="7">
        <v>50</v>
      </c>
      <c r="F35" s="7">
        <f t="shared" si="1"/>
        <v>12800</v>
      </c>
      <c r="G35" s="7"/>
      <c r="H35" s="7"/>
      <c r="I35" s="8">
        <f t="shared" si="2"/>
        <v>12800</v>
      </c>
    </row>
    <row r="36" spans="1:9" ht="15.75">
      <c r="A36" s="39"/>
      <c r="B36" s="13"/>
      <c r="C36" s="6"/>
      <c r="D36" s="7"/>
      <c r="E36" s="7"/>
      <c r="F36" s="7"/>
      <c r="G36" s="7"/>
      <c r="H36" s="7"/>
      <c r="I36" s="8"/>
    </row>
    <row r="37" spans="1:9" ht="15.75">
      <c r="A37" s="39"/>
      <c r="B37" s="13" t="s">
        <v>47</v>
      </c>
      <c r="C37" s="6" t="s">
        <v>4</v>
      </c>
      <c r="D37" s="7">
        <v>52</v>
      </c>
      <c r="E37" s="7">
        <v>216</v>
      </c>
      <c r="F37" s="7">
        <f t="shared" si="1"/>
        <v>11232</v>
      </c>
      <c r="G37" s="7"/>
      <c r="H37" s="7"/>
      <c r="I37" s="8">
        <f t="shared" si="2"/>
        <v>11232</v>
      </c>
    </row>
    <row r="38" spans="1:9" ht="15.75">
      <c r="A38" s="39"/>
      <c r="B38" s="13" t="s">
        <v>45</v>
      </c>
      <c r="C38" s="6" t="s">
        <v>4</v>
      </c>
      <c r="D38" s="7">
        <v>180</v>
      </c>
      <c r="E38" s="7">
        <v>245</v>
      </c>
      <c r="F38" s="7">
        <f>PRODUCT(D38,E38)</f>
        <v>44100</v>
      </c>
      <c r="G38" s="7"/>
      <c r="H38" s="7"/>
      <c r="I38" s="8">
        <f>SUM(F38)</f>
        <v>44100</v>
      </c>
    </row>
    <row r="39" spans="1:9" ht="15.75">
      <c r="A39" s="39"/>
      <c r="B39" s="13"/>
      <c r="C39" s="6"/>
      <c r="D39" s="7"/>
      <c r="E39" s="7"/>
      <c r="F39" s="7"/>
      <c r="G39" s="7"/>
      <c r="H39" s="7"/>
      <c r="I39" s="8"/>
    </row>
    <row r="40" spans="1:9" ht="15.75">
      <c r="A40" s="39"/>
      <c r="B40" s="13" t="s">
        <v>50</v>
      </c>
      <c r="C40" s="6" t="s">
        <v>3</v>
      </c>
      <c r="D40" s="7">
        <v>3</v>
      </c>
      <c r="E40" s="7">
        <v>3000</v>
      </c>
      <c r="F40" s="7">
        <f t="shared" si="1"/>
        <v>9000</v>
      </c>
      <c r="G40" s="7"/>
      <c r="H40" s="7"/>
      <c r="I40" s="8">
        <f t="shared" si="2"/>
        <v>9000</v>
      </c>
    </row>
    <row r="41" spans="1:9" ht="15.75">
      <c r="A41" s="39"/>
      <c r="B41" s="13" t="s">
        <v>31</v>
      </c>
      <c r="C41" s="6" t="s">
        <v>3</v>
      </c>
      <c r="D41" s="7">
        <v>8</v>
      </c>
      <c r="E41" s="7">
        <v>1100</v>
      </c>
      <c r="F41" s="7">
        <f>PRODUCT(D41,E41)</f>
        <v>8800</v>
      </c>
      <c r="G41" s="7"/>
      <c r="H41" s="7"/>
      <c r="I41" s="8">
        <f>F41</f>
        <v>8800</v>
      </c>
    </row>
    <row r="42" spans="1:9" ht="15.75">
      <c r="A42" s="39"/>
      <c r="B42" s="13" t="s">
        <v>32</v>
      </c>
      <c r="C42" s="6" t="s">
        <v>3</v>
      </c>
      <c r="D42" s="7">
        <v>2</v>
      </c>
      <c r="E42" s="7">
        <v>420</v>
      </c>
      <c r="F42" s="7">
        <f t="shared" si="1"/>
        <v>840</v>
      </c>
      <c r="G42" s="7"/>
      <c r="H42" s="7"/>
      <c r="I42" s="8">
        <f t="shared" si="2"/>
        <v>840</v>
      </c>
    </row>
    <row r="43" spans="1:9" ht="15.75">
      <c r="A43" s="39"/>
      <c r="B43" s="13" t="s">
        <v>33</v>
      </c>
      <c r="C43" s="6" t="s">
        <v>15</v>
      </c>
      <c r="D43" s="7">
        <v>160</v>
      </c>
      <c r="E43" s="7">
        <v>80</v>
      </c>
      <c r="F43" s="7">
        <f t="shared" si="1"/>
        <v>12800</v>
      </c>
      <c r="G43" s="7"/>
      <c r="H43" s="7"/>
      <c r="I43" s="8">
        <f t="shared" si="2"/>
        <v>12800</v>
      </c>
    </row>
    <row r="44" spans="1:9" ht="31.5">
      <c r="A44" s="39"/>
      <c r="B44" s="13" t="s">
        <v>52</v>
      </c>
      <c r="C44" s="6" t="s">
        <v>10</v>
      </c>
      <c r="D44" s="7">
        <v>79</v>
      </c>
      <c r="E44" s="7">
        <v>1525</v>
      </c>
      <c r="F44" s="7">
        <f t="shared" si="1"/>
        <v>120475</v>
      </c>
      <c r="G44" s="7"/>
      <c r="H44" s="7"/>
      <c r="I44" s="8">
        <f t="shared" si="2"/>
        <v>120475</v>
      </c>
    </row>
    <row r="45" spans="1:9" ht="15.75">
      <c r="A45" s="4"/>
      <c r="B45" s="13"/>
      <c r="C45" s="6"/>
      <c r="D45" s="7"/>
      <c r="E45" s="7"/>
      <c r="F45" s="7"/>
      <c r="G45" s="7"/>
      <c r="H45" s="7"/>
      <c r="I45" s="8"/>
    </row>
    <row r="46" spans="1:9" ht="15.75">
      <c r="A46" s="19"/>
      <c r="B46" s="13" t="s">
        <v>34</v>
      </c>
      <c r="C46" s="6" t="s">
        <v>4</v>
      </c>
      <c r="D46" s="7">
        <v>260</v>
      </c>
      <c r="E46" s="7">
        <v>380</v>
      </c>
      <c r="F46" s="7">
        <f aca="true" t="shared" si="3" ref="F46:F53">PRODUCT(D46,E46)</f>
        <v>98800</v>
      </c>
      <c r="G46" s="7"/>
      <c r="H46" s="7"/>
      <c r="I46" s="8">
        <f>SUM(F46)</f>
        <v>98800</v>
      </c>
    </row>
    <row r="47" spans="1:9" ht="15.75">
      <c r="A47" s="19"/>
      <c r="B47" s="13" t="s">
        <v>35</v>
      </c>
      <c r="C47" s="6" t="s">
        <v>5</v>
      </c>
      <c r="D47" s="7">
        <v>13.5</v>
      </c>
      <c r="E47" s="7">
        <v>190</v>
      </c>
      <c r="F47" s="7">
        <f t="shared" si="3"/>
        <v>2565</v>
      </c>
      <c r="G47" s="7"/>
      <c r="H47" s="7"/>
      <c r="I47" s="8">
        <f>SUM(F47)</f>
        <v>2565</v>
      </c>
    </row>
    <row r="48" spans="1:9" ht="15.75">
      <c r="A48" s="19"/>
      <c r="B48" s="13" t="s">
        <v>46</v>
      </c>
      <c r="C48" s="6" t="s">
        <v>5</v>
      </c>
      <c r="D48" s="7">
        <v>8</v>
      </c>
      <c r="E48" s="7">
        <v>250</v>
      </c>
      <c r="F48" s="7">
        <f t="shared" si="3"/>
        <v>2000</v>
      </c>
      <c r="G48" s="7"/>
      <c r="H48" s="7"/>
      <c r="I48" s="8">
        <f>SUM(F48)</f>
        <v>2000</v>
      </c>
    </row>
    <row r="49" spans="1:9" ht="15.75">
      <c r="A49" s="19"/>
      <c r="B49" s="13" t="s">
        <v>18</v>
      </c>
      <c r="C49" s="6" t="s">
        <v>5</v>
      </c>
      <c r="D49" s="7">
        <v>40</v>
      </c>
      <c r="E49" s="7">
        <v>120</v>
      </c>
      <c r="F49" s="7">
        <f t="shared" si="3"/>
        <v>4800</v>
      </c>
      <c r="G49" s="7"/>
      <c r="H49" s="7"/>
      <c r="I49" s="8">
        <f>SUM(F49)</f>
        <v>4800</v>
      </c>
    </row>
    <row r="50" spans="1:10" ht="15.75">
      <c r="A50" s="19"/>
      <c r="B50" s="13" t="s">
        <v>37</v>
      </c>
      <c r="C50" s="6" t="s">
        <v>15</v>
      </c>
      <c r="D50" s="7">
        <v>30</v>
      </c>
      <c r="E50" s="7">
        <v>300</v>
      </c>
      <c r="F50" s="7">
        <f t="shared" si="3"/>
        <v>9000</v>
      </c>
      <c r="G50" s="7"/>
      <c r="H50" s="7"/>
      <c r="I50" s="8">
        <f>SUM(F50)</f>
        <v>9000</v>
      </c>
      <c r="J50" s="3"/>
    </row>
    <row r="51" spans="1:9" ht="15.75">
      <c r="A51" s="19"/>
      <c r="B51" s="13" t="s">
        <v>36</v>
      </c>
      <c r="C51" s="6" t="s">
        <v>3</v>
      </c>
      <c r="D51" s="7">
        <v>8</v>
      </c>
      <c r="E51" s="7">
        <v>12000</v>
      </c>
      <c r="F51" s="7">
        <f t="shared" si="3"/>
        <v>96000</v>
      </c>
      <c r="G51" s="7"/>
      <c r="H51" s="7"/>
      <c r="I51" s="8">
        <f>SUM(F51,H51)</f>
        <v>96000</v>
      </c>
    </row>
    <row r="52" spans="1:9" ht="15.75">
      <c r="A52" s="19"/>
      <c r="B52" s="19"/>
      <c r="C52" s="19"/>
      <c r="D52" s="20"/>
      <c r="E52" s="20"/>
      <c r="F52" s="20"/>
      <c r="G52" s="21"/>
      <c r="H52" s="21"/>
      <c r="I52" s="21"/>
    </row>
    <row r="53" spans="1:9" ht="15.75">
      <c r="A53" s="19"/>
      <c r="B53" s="19" t="s">
        <v>46</v>
      </c>
      <c r="C53" s="19" t="s">
        <v>15</v>
      </c>
      <c r="D53" s="20">
        <v>30</v>
      </c>
      <c r="E53" s="20">
        <v>200</v>
      </c>
      <c r="F53" s="20">
        <f t="shared" si="3"/>
        <v>6000</v>
      </c>
      <c r="G53" s="21"/>
      <c r="H53" s="21"/>
      <c r="I53" s="21">
        <f>SUM(F53)</f>
        <v>6000</v>
      </c>
    </row>
    <row r="54" spans="1:9" ht="15.75">
      <c r="A54" s="19"/>
      <c r="B54" s="19"/>
      <c r="C54" s="19"/>
      <c r="D54" s="20"/>
      <c r="E54" s="20"/>
      <c r="F54" s="20"/>
      <c r="G54" s="21"/>
      <c r="H54" s="21"/>
      <c r="I54" s="45">
        <f>SUM(I30:I53)</f>
        <v>553912</v>
      </c>
    </row>
    <row r="55" spans="1:9" ht="15.75">
      <c r="A55" s="19"/>
      <c r="B55" s="19" t="s">
        <v>51</v>
      </c>
      <c r="C55" s="22">
        <v>0.07</v>
      </c>
      <c r="D55" s="20"/>
      <c r="E55" s="20"/>
      <c r="F55" s="20"/>
      <c r="G55" s="21"/>
      <c r="H55" s="21">
        <v>0.07</v>
      </c>
      <c r="I55" s="21">
        <f>PRODUCT(H55,I54)</f>
        <v>38773.840000000004</v>
      </c>
    </row>
    <row r="56" spans="1:9" ht="15.75">
      <c r="A56" s="38"/>
      <c r="B56" s="38" t="s">
        <v>16</v>
      </c>
      <c r="C56" s="38"/>
      <c r="D56" s="38"/>
      <c r="E56" s="38"/>
      <c r="F56" s="38"/>
      <c r="G56" s="38"/>
      <c r="H56" s="38"/>
      <c r="I56" s="42">
        <f>SUM(I55,I54)</f>
        <v>592685.84</v>
      </c>
    </row>
    <row r="57" spans="1:9" ht="15.75">
      <c r="A57" s="38"/>
      <c r="B57" s="38" t="s">
        <v>17</v>
      </c>
      <c r="C57" s="38"/>
      <c r="D57" s="38"/>
      <c r="E57" s="38"/>
      <c r="F57" s="38"/>
      <c r="G57" s="38"/>
      <c r="H57" s="38"/>
      <c r="I57" s="42">
        <f>SUM(I56,I26)</f>
        <v>893111.28</v>
      </c>
    </row>
    <row r="58" ht="12.75">
      <c r="B58" s="40"/>
    </row>
    <row r="59" ht="12.75">
      <c r="B59" s="41"/>
    </row>
  </sheetData>
  <sheetProtection/>
  <mergeCells count="6">
    <mergeCell ref="E28:I28"/>
    <mergeCell ref="E4:F4"/>
    <mergeCell ref="G4:H4"/>
    <mergeCell ref="A1:F1"/>
    <mergeCell ref="B3:I3"/>
    <mergeCell ref="C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Антон</cp:lastModifiedBy>
  <cp:lastPrinted>2014-07-31T04:14:18Z</cp:lastPrinted>
  <dcterms:created xsi:type="dcterms:W3CDTF">1996-10-08T23:32:33Z</dcterms:created>
  <dcterms:modified xsi:type="dcterms:W3CDTF">2014-09-04T13:25:14Z</dcterms:modified>
  <cp:category/>
  <cp:version/>
  <cp:contentType/>
  <cp:contentStatus/>
</cp:coreProperties>
</file>