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юта\Desktop\Работа\Сверчков\"/>
    </mc:Choice>
  </mc:AlternateContent>
  <bookViews>
    <workbookView xWindow="0" yWindow="0" windowWidth="0" windowHeight="0"/>
  </bookViews>
  <sheets>
    <sheet name="Для Оксаны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G22" i="2" l="1"/>
  <c r="K22" i="2" s="1"/>
  <c r="G21" i="2"/>
  <c r="I21" i="2" s="1"/>
  <c r="G20" i="2"/>
  <c r="K20" i="2" s="1"/>
  <c r="G19" i="2"/>
  <c r="I19" i="2" s="1"/>
  <c r="G18" i="2"/>
  <c r="K18" i="2" s="1"/>
  <c r="G17" i="2"/>
  <c r="I17" i="2" s="1"/>
  <c r="G16" i="2"/>
  <c r="K16" i="2" s="1"/>
  <c r="G15" i="2"/>
  <c r="I15" i="2" s="1"/>
  <c r="G14" i="2"/>
  <c r="K14" i="2" s="1"/>
  <c r="G13" i="2"/>
  <c r="I13" i="2" s="1"/>
  <c r="G12" i="2"/>
  <c r="K12" i="2" s="1"/>
  <c r="G11" i="2"/>
  <c r="I11" i="2" s="1"/>
  <c r="G10" i="2"/>
  <c r="K10" i="2" s="1"/>
  <c r="G9" i="2"/>
  <c r="I9" i="2" s="1"/>
  <c r="G8" i="2"/>
  <c r="K8" i="2" s="1"/>
  <c r="G7" i="2"/>
  <c r="I7" i="2" s="1"/>
  <c r="K7" i="2" l="1"/>
  <c r="K9" i="2"/>
  <c r="K11" i="2"/>
  <c r="K13" i="2"/>
  <c r="K15" i="2"/>
  <c r="K17" i="2"/>
  <c r="K19" i="2"/>
  <c r="K21" i="2"/>
  <c r="J7" i="2"/>
  <c r="J9" i="2"/>
  <c r="J11" i="2"/>
  <c r="J13" i="2"/>
  <c r="J15" i="2"/>
  <c r="J17" i="2"/>
  <c r="J19" i="2"/>
  <c r="J21" i="2"/>
  <c r="L8" i="2"/>
  <c r="L10" i="2"/>
  <c r="L12" i="2"/>
  <c r="L14" i="2"/>
  <c r="L16" i="2"/>
  <c r="L18" i="2"/>
  <c r="L20" i="2"/>
  <c r="L22" i="2"/>
  <c r="I8" i="2"/>
  <c r="I10" i="2"/>
  <c r="I12" i="2"/>
  <c r="I14" i="2"/>
  <c r="I16" i="2"/>
  <c r="I18" i="2"/>
  <c r="I20" i="2"/>
  <c r="I22" i="2"/>
  <c r="L7" i="2"/>
  <c r="J8" i="2"/>
  <c r="L9" i="2"/>
  <c r="J10" i="2"/>
  <c r="L11" i="2"/>
  <c r="J12" i="2"/>
  <c r="L13" i="2"/>
  <c r="J14" i="2"/>
  <c r="L15" i="2"/>
  <c r="J16" i="2"/>
  <c r="L17" i="2"/>
  <c r="J18" i="2"/>
  <c r="L19" i="2"/>
  <c r="J20" i="2"/>
  <c r="L21" i="2"/>
  <c r="J22" i="2"/>
</calcChain>
</file>

<file path=xl/sharedStrings.xml><?xml version="1.0" encoding="utf-8"?>
<sst xmlns="http://schemas.openxmlformats.org/spreadsheetml/2006/main" count="82" uniqueCount="72">
  <si>
    <t>№ п/п</t>
  </si>
  <si>
    <t>наименование работ</t>
  </si>
  <si>
    <t>ед. изм</t>
  </si>
  <si>
    <t>объём всего объект №1 (43 этажа)</t>
  </si>
  <si>
    <t>объём всего объект №2 (32 этажа)</t>
  </si>
  <si>
    <t xml:space="preserve">макс.  стоимость за ед. изм. </t>
  </si>
  <si>
    <t>норма выработки на 1 - го чел за смену руб.</t>
  </si>
  <si>
    <t>норма выработки на 1 чел за смену рублей</t>
  </si>
  <si>
    <t>ФОТ всего</t>
  </si>
  <si>
    <t>ФОТ типового этажа объекта №1</t>
  </si>
  <si>
    <t>ФОТ типового этажа объекта №2</t>
  </si>
  <si>
    <t>ваш интерес за объём выпоненных работ не зависит от выработки</t>
  </si>
  <si>
    <t>Штукатурка улучшенная по сетке наружних стен цементно известковым раствором с добавлением перлита ручная</t>
  </si>
  <si>
    <t>м2</t>
  </si>
  <si>
    <t>Штукатурка улучшенная по сетке наружних стен цементно известковым раствором с добавлением перлита механизированная</t>
  </si>
  <si>
    <t>Штукатурка улучшенная ручная</t>
  </si>
  <si>
    <t>Штукатурка улучшенная механизированная</t>
  </si>
  <si>
    <t>Штукатурка улучшенная откосов оконных</t>
  </si>
  <si>
    <t>м.п.</t>
  </si>
  <si>
    <t>Штукатурка улучшенная откосов дверных</t>
  </si>
  <si>
    <t xml:space="preserve">Монтаж дверей </t>
  </si>
  <si>
    <t>шт</t>
  </si>
  <si>
    <t>Устройство полусухой стяжки  50 мм ручным способом</t>
  </si>
  <si>
    <t>Устройство полусухой стяжки 50 мм механизированным способом</t>
  </si>
  <si>
    <t>Устройство стяжки до 25 мм ручным способом</t>
  </si>
  <si>
    <t>Устройство стяжки до 25 мм механизированным способом</t>
  </si>
  <si>
    <t>Устройство плитки керамогранитной 300х300 с кабанчиком 150 мм</t>
  </si>
  <si>
    <t>Устройство потолка Армстронг</t>
  </si>
  <si>
    <t>Структурная окраска стен механнизированным способом</t>
  </si>
  <si>
    <t>Окраска бетонных поверхностей с предварительным обеспыливанием механическим нанесением</t>
  </si>
  <si>
    <t>потребность в рабочих</t>
  </si>
  <si>
    <t>5-10 чел</t>
  </si>
  <si>
    <t>3-4 чел</t>
  </si>
  <si>
    <t>ИТОГО РАБОЧИХ К ПЯТНИЦЕ-ПОНЕДЕЛЬНИК</t>
  </si>
  <si>
    <t xml:space="preserve">Шукатуров </t>
  </si>
  <si>
    <t>5 человек минимум</t>
  </si>
  <si>
    <t>Плиточников</t>
  </si>
  <si>
    <t>3 чел. Минимум</t>
  </si>
  <si>
    <r>
      <rPr>
        <b/>
        <sz val="11"/>
        <color rgb="FFFF0000"/>
        <rFont val="Calibri"/>
        <family val="2"/>
        <charset val="204"/>
        <scheme val="minor"/>
      </rPr>
      <t>ДОП РАБОТА</t>
    </r>
    <r>
      <rPr>
        <b/>
        <sz val="11"/>
        <color theme="1"/>
        <rFont val="Calibri"/>
        <family val="2"/>
        <charset val="204"/>
        <scheme val="minor"/>
      </rPr>
      <t xml:space="preserve"> Подготовить стены и потолки под шпатлёвку</t>
    </r>
    <r>
      <rPr>
        <b/>
        <sz val="11"/>
        <color rgb="FFFF0000"/>
        <rFont val="Calibri"/>
        <family val="2"/>
        <charset val="204"/>
        <scheme val="minor"/>
      </rPr>
      <t xml:space="preserve">(зачистить швы по необходимости, замазать щели) 2 000 руб этаж </t>
    </r>
  </si>
  <si>
    <t>2 чел минимум</t>
  </si>
  <si>
    <t>В ТОМ ЧИСЛЕ:</t>
  </si>
  <si>
    <t>20 человек минимум</t>
  </si>
  <si>
    <t>Монаж утеплителя (работа не требует высокой квалификации)</t>
  </si>
  <si>
    <r>
      <t xml:space="preserve">Штукатурка улучшенная утеплителю </t>
    </r>
    <r>
      <rPr>
        <b/>
        <sz val="11"/>
        <color rgb="FFFF0000"/>
        <rFont val="Calibri"/>
        <family val="2"/>
        <charset val="204"/>
        <scheme val="minor"/>
      </rPr>
      <t xml:space="preserve">(пока только смонтировать утеплитель с сеткой) -90 руб. м2 </t>
    </r>
  </si>
  <si>
    <t xml:space="preserve">Примечание: </t>
  </si>
  <si>
    <t>Объект №1 окончание работ не позже 1-го августа</t>
  </si>
  <si>
    <t>Объект №2 окончание работ не позже 1-го сентября</t>
  </si>
  <si>
    <t>УСЛОВИЯ:</t>
  </si>
  <si>
    <t>Проживание</t>
  </si>
  <si>
    <t>Проживание на объекте в квартирах, кровати, постельное белье предоставляем.</t>
  </si>
  <si>
    <t>Авансирование</t>
  </si>
  <si>
    <t>Авансирование 1000 руб. в неделю на одного человека (по пятницам).</t>
  </si>
  <si>
    <t>Инструмент</t>
  </si>
  <si>
    <t>Инструмент предоставляем, с возвратом после окончания работ.</t>
  </si>
  <si>
    <t>Спецодежда</t>
  </si>
  <si>
    <t>Одежду и обувь необходимо иметь свою.</t>
  </si>
  <si>
    <t>Закрытие наряд-заданий</t>
  </si>
  <si>
    <t>Закрытие объемов 30-31 числа.</t>
  </si>
  <si>
    <t>Выплата з/п</t>
  </si>
  <si>
    <t>Оплата 15-20 числа следующего месяца.</t>
  </si>
  <si>
    <t>Если норма выработки НЕ выполняется</t>
  </si>
  <si>
    <t>В случае не выполнения нормы выработки по Вашей вине, цена снижается пропорционально не выполненным объемам (в процентах). Плюс вычитается проживание в размере 2500 руб. в месяц на 1 чел.</t>
  </si>
  <si>
    <t>Если норма выработки выполняется</t>
  </si>
  <si>
    <t>В случае, если норма выработки выполняется, проживание бесплатно. Плюс премия в размере 10%.</t>
  </si>
  <si>
    <t>Гражданство</t>
  </si>
  <si>
    <t>РФ, РБ, Казахстан, Армения, страны таможенного союза,  в том числе  СНГ с патентами.</t>
  </si>
  <si>
    <t>Офомление</t>
  </si>
  <si>
    <t>Работаем только по договору подряда. Рассматриваем только бригады.</t>
  </si>
  <si>
    <t>этаж</t>
  </si>
  <si>
    <t>89160827880 (Оксана), 89265725296 (Анна)</t>
  </si>
  <si>
    <t>sp-groups@mail.ru</t>
  </si>
  <si>
    <t xml:space="preserve">Стоимость работ по комплексной отделке МОП (МО, г. Дмитров)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</si>
</sst>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0" fillId="0" borderId="0" xfId="0" applyBorder="1"/>
    <xf numFmtId="4" fontId="0" fillId="0" borderId="0" xfId="1" applyNumberFormat="1" applyFont="1" applyBorder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9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/>
    </xf>
    <xf numFmtId="164" fontId="10" fillId="0" borderId="0" xfId="1" applyNumberFormat="1" applyFont="1"/>
    <xf numFmtId="0" fontId="2" fillId="0" borderId="9" xfId="0" applyFont="1" applyFill="1" applyBorder="1" applyAlignment="1">
      <alignment wrapText="1"/>
    </xf>
    <xf numFmtId="0" fontId="0" fillId="3" borderId="0" xfId="0" applyFill="1" applyBorder="1"/>
    <xf numFmtId="4" fontId="7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 applyAlignment="1">
      <alignment horizontal="right"/>
    </xf>
    <xf numFmtId="4" fontId="0" fillId="3" borderId="0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/>
    <xf numFmtId="0" fontId="2" fillId="0" borderId="9" xfId="0" applyFont="1" applyBorder="1" applyAlignment="1">
      <alignment vertical="center"/>
    </xf>
    <xf numFmtId="0" fontId="12" fillId="2" borderId="9" xfId="0" applyFont="1" applyFill="1" applyBorder="1" applyAlignment="1">
      <alignment wrapText="1"/>
    </xf>
    <xf numFmtId="0" fontId="12" fillId="2" borderId="9" xfId="0" applyFont="1" applyFill="1" applyBorder="1"/>
    <xf numFmtId="0" fontId="10" fillId="0" borderId="9" xfId="0" applyFont="1" applyFill="1" applyBorder="1"/>
    <xf numFmtId="0" fontId="9" fillId="0" borderId="9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Fill="1" applyBorder="1"/>
    <xf numFmtId="0" fontId="0" fillId="0" borderId="4" xfId="0" applyFill="1" applyBorder="1"/>
    <xf numFmtId="0" fontId="2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4" fontId="2" fillId="0" borderId="10" xfId="1" applyNumberFormat="1" applyFont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4" fontId="12" fillId="2" borderId="9" xfId="1" applyNumberFormat="1" applyFont="1" applyFill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4" fontId="10" fillId="2" borderId="9" xfId="1" applyNumberFormat="1" applyFont="1" applyFill="1" applyBorder="1" applyAlignment="1">
      <alignment horizontal="center"/>
    </xf>
    <xf numFmtId="4" fontId="10" fillId="0" borderId="10" xfId="1" applyNumberFormat="1" applyFont="1" applyBorder="1" applyAlignment="1">
      <alignment horizontal="center"/>
    </xf>
    <xf numFmtId="4" fontId="10" fillId="0" borderId="9" xfId="1" applyNumberFormat="1" applyFont="1" applyFill="1" applyBorder="1" applyAlignment="1">
      <alignment horizontal="center"/>
    </xf>
    <xf numFmtId="4" fontId="13" fillId="0" borderId="9" xfId="1" applyNumberFormat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0" fillId="0" borderId="5" xfId="1" applyNumberFormat="1" applyFont="1" applyBorder="1" applyAlignment="1">
      <alignment horizontal="center"/>
    </xf>
    <xf numFmtId="4" fontId="0" fillId="0" borderId="6" xfId="1" applyNumberFormat="1" applyFont="1" applyBorder="1" applyAlignment="1">
      <alignment horizontal="center"/>
    </xf>
    <xf numFmtId="0" fontId="14" fillId="2" borderId="0" xfId="2" applyFont="1" applyFill="1" applyAlignment="1">
      <alignment vertical="center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mai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tabSelected="1" topLeftCell="A4" workbookViewId="0">
      <selection activeCell="D4" sqref="D4"/>
    </sheetView>
  </sheetViews>
  <sheetFormatPr defaultRowHeight="15" x14ac:dyDescent="0.25"/>
  <cols>
    <col min="1" max="1" width="4.5703125" customWidth="1"/>
    <col min="2" max="2" width="62.5703125" customWidth="1"/>
    <col min="3" max="4" width="6.28515625" customWidth="1"/>
    <col min="5" max="12" width="11.7109375" customWidth="1"/>
    <col min="13" max="13" width="18" style="17" hidden="1" customWidth="1"/>
    <col min="14" max="16" width="0" style="17" hidden="1" customWidth="1"/>
  </cols>
  <sheetData>
    <row r="2" spans="1:16" ht="18.75" x14ac:dyDescent="0.25">
      <c r="A2" s="87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55"/>
    </row>
    <row r="3" spans="1:16" ht="18.75" x14ac:dyDescent="0.25">
      <c r="A3" s="1"/>
      <c r="B3" s="1"/>
      <c r="C3" s="1"/>
      <c r="D3" s="12"/>
      <c r="E3" s="1"/>
      <c r="F3" s="1"/>
      <c r="G3" s="1"/>
      <c r="H3" s="1"/>
      <c r="I3" s="1"/>
      <c r="J3" s="1"/>
      <c r="K3" s="1"/>
      <c r="L3" s="1"/>
    </row>
    <row r="4" spans="1:16" s="56" customFormat="1" ht="31.5" customHeight="1" thickBot="1" x14ac:dyDescent="0.3">
      <c r="A4" s="55"/>
      <c r="B4" s="58" t="s">
        <v>69</v>
      </c>
      <c r="C4" s="55"/>
      <c r="D4" s="75" t="s">
        <v>70</v>
      </c>
      <c r="E4" s="58"/>
      <c r="F4" s="58"/>
      <c r="H4" s="55"/>
      <c r="M4" s="57"/>
      <c r="N4" s="57"/>
      <c r="O4" s="57"/>
      <c r="P4" s="57"/>
    </row>
    <row r="5" spans="1:16" s="2" customFormat="1" ht="81.75" customHeight="1" x14ac:dyDescent="0.25">
      <c r="A5" s="45" t="s">
        <v>0</v>
      </c>
      <c r="B5" s="13" t="s">
        <v>1</v>
      </c>
      <c r="C5" s="13" t="s">
        <v>2</v>
      </c>
      <c r="D5" s="13" t="s">
        <v>30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46" t="s">
        <v>8</v>
      </c>
      <c r="K5" s="46" t="s">
        <v>9</v>
      </c>
      <c r="L5" s="47" t="s">
        <v>10</v>
      </c>
      <c r="M5" s="18" t="s">
        <v>11</v>
      </c>
      <c r="N5" s="18"/>
      <c r="O5" s="19"/>
      <c r="P5" s="19"/>
    </row>
    <row r="6" spans="1:16" s="3" customFormat="1" ht="11.25" x14ac:dyDescent="0.25">
      <c r="A6" s="48">
        <v>1</v>
      </c>
      <c r="B6" s="36">
        <v>2</v>
      </c>
      <c r="C6" s="35">
        <v>3</v>
      </c>
      <c r="D6" s="35"/>
      <c r="E6" s="35">
        <v>4</v>
      </c>
      <c r="F6" s="35">
        <v>5</v>
      </c>
      <c r="G6" s="35">
        <v>8</v>
      </c>
      <c r="H6" s="35">
        <v>6</v>
      </c>
      <c r="I6" s="35">
        <v>7</v>
      </c>
      <c r="J6" s="35">
        <v>9</v>
      </c>
      <c r="K6" s="35">
        <v>10</v>
      </c>
      <c r="L6" s="49">
        <v>11</v>
      </c>
      <c r="M6" s="20"/>
      <c r="N6" s="20"/>
      <c r="O6" s="20"/>
      <c r="P6" s="20"/>
    </row>
    <row r="7" spans="1:16" ht="37.5" customHeight="1" x14ac:dyDescent="0.25">
      <c r="A7" s="84">
        <v>1</v>
      </c>
      <c r="B7" s="37" t="s">
        <v>12</v>
      </c>
      <c r="C7" s="85" t="s">
        <v>13</v>
      </c>
      <c r="D7" s="85">
        <v>10</v>
      </c>
      <c r="E7" s="86">
        <v>3639</v>
      </c>
      <c r="F7" s="86">
        <v>2840</v>
      </c>
      <c r="G7" s="59">
        <f t="shared" ref="G7:G22" si="0">O7-M7</f>
        <v>225</v>
      </c>
      <c r="H7" s="60">
        <v>14</v>
      </c>
      <c r="I7" s="61">
        <f t="shared" ref="I7:I22" si="1">H7*G7</f>
        <v>3150</v>
      </c>
      <c r="J7" s="61">
        <f>(E7+F7)*G7</f>
        <v>1457775</v>
      </c>
      <c r="K7" s="61">
        <f>E7/43*G7</f>
        <v>19041.279069767443</v>
      </c>
      <c r="L7" s="62">
        <f>F7/32*G7</f>
        <v>19968.75</v>
      </c>
      <c r="M7" s="21">
        <f>O7/10</f>
        <v>25</v>
      </c>
      <c r="N7" s="22"/>
      <c r="O7" s="23">
        <v>250</v>
      </c>
    </row>
    <row r="8" spans="1:16" ht="45" x14ac:dyDescent="0.25">
      <c r="A8" s="84"/>
      <c r="B8" s="38" t="s">
        <v>14</v>
      </c>
      <c r="C8" s="85"/>
      <c r="D8" s="85"/>
      <c r="E8" s="86"/>
      <c r="F8" s="86"/>
      <c r="G8" s="59">
        <f t="shared" si="0"/>
        <v>108</v>
      </c>
      <c r="H8" s="60">
        <v>45</v>
      </c>
      <c r="I8" s="61">
        <f t="shared" si="1"/>
        <v>4860</v>
      </c>
      <c r="J8" s="61">
        <f>(E7+F7)*G8</f>
        <v>699732</v>
      </c>
      <c r="K8" s="61">
        <f>E7/43*G8</f>
        <v>9139.8139534883721</v>
      </c>
      <c r="L8" s="62">
        <f>F7/32*G8</f>
        <v>9585</v>
      </c>
      <c r="M8" s="21">
        <f t="shared" ref="M8:M22" si="2">O8/10</f>
        <v>12</v>
      </c>
      <c r="N8" s="22"/>
      <c r="O8" s="23">
        <v>120</v>
      </c>
    </row>
    <row r="9" spans="1:16" x14ac:dyDescent="0.25">
      <c r="A9" s="84">
        <v>2</v>
      </c>
      <c r="B9" s="5" t="s">
        <v>15</v>
      </c>
      <c r="C9" s="85" t="s">
        <v>13</v>
      </c>
      <c r="D9" s="85"/>
      <c r="E9" s="86">
        <v>1709.4</v>
      </c>
      <c r="F9" s="86">
        <v>456</v>
      </c>
      <c r="G9" s="59">
        <f t="shared" si="0"/>
        <v>180</v>
      </c>
      <c r="H9" s="60">
        <v>16</v>
      </c>
      <c r="I9" s="61">
        <f t="shared" si="1"/>
        <v>2880</v>
      </c>
      <c r="J9" s="61">
        <f>(E9+F9)*G9</f>
        <v>389772</v>
      </c>
      <c r="K9" s="61">
        <f>E9/43*G9</f>
        <v>7155.6279069767443</v>
      </c>
      <c r="L9" s="62">
        <f>F9/32*G9</f>
        <v>2565</v>
      </c>
      <c r="M9" s="21">
        <f t="shared" si="2"/>
        <v>20</v>
      </c>
      <c r="N9" s="22"/>
      <c r="O9" s="23">
        <v>200</v>
      </c>
    </row>
    <row r="10" spans="1:16" x14ac:dyDescent="0.25">
      <c r="A10" s="84"/>
      <c r="B10" s="5" t="s">
        <v>16</v>
      </c>
      <c r="C10" s="85"/>
      <c r="D10" s="85"/>
      <c r="E10" s="86"/>
      <c r="F10" s="86"/>
      <c r="G10" s="59">
        <f t="shared" si="0"/>
        <v>72</v>
      </c>
      <c r="H10" s="60">
        <v>50</v>
      </c>
      <c r="I10" s="61">
        <f t="shared" si="1"/>
        <v>3600</v>
      </c>
      <c r="J10" s="61">
        <f>(E9+F9)*G10</f>
        <v>155908.80000000002</v>
      </c>
      <c r="K10" s="61">
        <f>E9/43*G10</f>
        <v>2862.2511627906979</v>
      </c>
      <c r="L10" s="62">
        <f>F9/32*G10</f>
        <v>1026</v>
      </c>
      <c r="M10" s="21">
        <f t="shared" si="2"/>
        <v>8</v>
      </c>
      <c r="N10" s="22"/>
      <c r="O10" s="23">
        <v>80</v>
      </c>
    </row>
    <row r="11" spans="1:16" x14ac:dyDescent="0.25">
      <c r="A11" s="4">
        <v>3</v>
      </c>
      <c r="B11" s="5" t="s">
        <v>17</v>
      </c>
      <c r="C11" s="6" t="s">
        <v>18</v>
      </c>
      <c r="D11" s="85"/>
      <c r="E11" s="61">
        <v>2681</v>
      </c>
      <c r="F11" s="61">
        <v>2109</v>
      </c>
      <c r="G11" s="59">
        <f t="shared" si="0"/>
        <v>90</v>
      </c>
      <c r="H11" s="60">
        <v>25</v>
      </c>
      <c r="I11" s="61">
        <f t="shared" si="1"/>
        <v>2250</v>
      </c>
      <c r="J11" s="61">
        <f>(E11+F11)*G11</f>
        <v>431100</v>
      </c>
      <c r="K11" s="61">
        <f>E11/43*G11</f>
        <v>5611.395348837209</v>
      </c>
      <c r="L11" s="62">
        <f>F11/32*G11</f>
        <v>5931.5625</v>
      </c>
      <c r="M11" s="21">
        <f t="shared" si="2"/>
        <v>10</v>
      </c>
      <c r="N11" s="22"/>
      <c r="O11" s="23">
        <v>100</v>
      </c>
    </row>
    <row r="12" spans="1:16" x14ac:dyDescent="0.25">
      <c r="A12" s="4">
        <v>4</v>
      </c>
      <c r="B12" s="5" t="s">
        <v>19</v>
      </c>
      <c r="C12" s="6" t="s">
        <v>18</v>
      </c>
      <c r="D12" s="85"/>
      <c r="E12" s="61">
        <v>232</v>
      </c>
      <c r="F12" s="61"/>
      <c r="G12" s="59">
        <f t="shared" si="0"/>
        <v>135</v>
      </c>
      <c r="H12" s="60">
        <v>16</v>
      </c>
      <c r="I12" s="61">
        <f t="shared" si="1"/>
        <v>2160</v>
      </c>
      <c r="J12" s="61">
        <f>(E12+F12)*G12</f>
        <v>31320</v>
      </c>
      <c r="K12" s="61">
        <f>E12/43*G12</f>
        <v>728.37209302325584</v>
      </c>
      <c r="L12" s="62">
        <f>F12/32*G12</f>
        <v>0</v>
      </c>
      <c r="M12" s="21">
        <f t="shared" si="2"/>
        <v>15</v>
      </c>
      <c r="N12" s="22"/>
      <c r="O12" s="23">
        <v>150</v>
      </c>
    </row>
    <row r="13" spans="1:16" x14ac:dyDescent="0.25">
      <c r="A13" s="4">
        <v>5</v>
      </c>
      <c r="B13" s="5" t="s">
        <v>20</v>
      </c>
      <c r="C13" s="6" t="s">
        <v>21</v>
      </c>
      <c r="D13" s="85"/>
      <c r="E13" s="61">
        <v>245</v>
      </c>
      <c r="F13" s="61">
        <v>128</v>
      </c>
      <c r="G13" s="59">
        <f t="shared" si="0"/>
        <v>315</v>
      </c>
      <c r="H13" s="60">
        <v>10</v>
      </c>
      <c r="I13" s="61">
        <f t="shared" si="1"/>
        <v>3150</v>
      </c>
      <c r="J13" s="61">
        <f>(E13+F13)*G13</f>
        <v>117495</v>
      </c>
      <c r="K13" s="61">
        <f>E13/43*G13</f>
        <v>1794.7674418604652</v>
      </c>
      <c r="L13" s="62">
        <f>F13/32*G13</f>
        <v>1260</v>
      </c>
      <c r="M13" s="21">
        <f t="shared" si="2"/>
        <v>35</v>
      </c>
      <c r="N13" s="22"/>
      <c r="O13" s="23">
        <v>350</v>
      </c>
    </row>
    <row r="14" spans="1:16" x14ac:dyDescent="0.25">
      <c r="A14" s="84">
        <v>6</v>
      </c>
      <c r="B14" s="5" t="s">
        <v>22</v>
      </c>
      <c r="C14" s="85" t="s">
        <v>13</v>
      </c>
      <c r="D14" s="85"/>
      <c r="E14" s="86">
        <v>1885</v>
      </c>
      <c r="F14" s="86">
        <v>1043</v>
      </c>
      <c r="G14" s="59">
        <f t="shared" si="0"/>
        <v>135</v>
      </c>
      <c r="H14" s="60">
        <v>30</v>
      </c>
      <c r="I14" s="61">
        <f t="shared" si="1"/>
        <v>4050</v>
      </c>
      <c r="J14" s="61">
        <f>(E14+F14)*G14</f>
        <v>395280</v>
      </c>
      <c r="K14" s="61">
        <f>E14/43*G14</f>
        <v>5918.0232558139533</v>
      </c>
      <c r="L14" s="62">
        <f>F14/32*G14</f>
        <v>4400.15625</v>
      </c>
      <c r="M14" s="21">
        <f t="shared" si="2"/>
        <v>15</v>
      </c>
      <c r="N14" s="22"/>
      <c r="O14" s="23">
        <v>150</v>
      </c>
    </row>
    <row r="15" spans="1:16" x14ac:dyDescent="0.25">
      <c r="A15" s="84"/>
      <c r="B15" s="39" t="s">
        <v>23</v>
      </c>
      <c r="C15" s="85"/>
      <c r="D15" s="85"/>
      <c r="E15" s="86"/>
      <c r="F15" s="86"/>
      <c r="G15" s="59">
        <f t="shared" si="0"/>
        <v>90</v>
      </c>
      <c r="H15" s="60">
        <v>80</v>
      </c>
      <c r="I15" s="61">
        <f t="shared" si="1"/>
        <v>7200</v>
      </c>
      <c r="J15" s="61">
        <f>(E14+F14)*G15</f>
        <v>263520</v>
      </c>
      <c r="K15" s="61">
        <f>E14/43*G15</f>
        <v>3945.3488372093025</v>
      </c>
      <c r="L15" s="62">
        <f>F14/32*G15</f>
        <v>2933.4375</v>
      </c>
      <c r="M15" s="21">
        <f t="shared" si="2"/>
        <v>10</v>
      </c>
      <c r="N15" s="22"/>
      <c r="O15" s="23">
        <v>100</v>
      </c>
    </row>
    <row r="16" spans="1:16" x14ac:dyDescent="0.25">
      <c r="A16" s="84">
        <v>7</v>
      </c>
      <c r="B16" s="5" t="s">
        <v>24</v>
      </c>
      <c r="C16" s="85" t="s">
        <v>13</v>
      </c>
      <c r="D16" s="85"/>
      <c r="E16" s="86">
        <v>400</v>
      </c>
      <c r="F16" s="86">
        <v>250</v>
      </c>
      <c r="G16" s="59">
        <f t="shared" si="0"/>
        <v>54</v>
      </c>
      <c r="H16" s="60">
        <v>60</v>
      </c>
      <c r="I16" s="61">
        <f t="shared" si="1"/>
        <v>3240</v>
      </c>
      <c r="J16" s="61">
        <f>(E16+F16)*G16</f>
        <v>35100</v>
      </c>
      <c r="K16" s="61">
        <f>E16/43*G16</f>
        <v>502.32558139534888</v>
      </c>
      <c r="L16" s="62">
        <f>F16/32*G16</f>
        <v>421.875</v>
      </c>
      <c r="M16" s="21">
        <f t="shared" si="2"/>
        <v>6</v>
      </c>
      <c r="N16" s="22"/>
      <c r="O16" s="23">
        <v>60</v>
      </c>
    </row>
    <row r="17" spans="1:15" x14ac:dyDescent="0.25">
      <c r="A17" s="84"/>
      <c r="B17" s="39" t="s">
        <v>25</v>
      </c>
      <c r="C17" s="85"/>
      <c r="D17" s="85"/>
      <c r="E17" s="86"/>
      <c r="F17" s="86"/>
      <c r="G17" s="59">
        <f t="shared" si="0"/>
        <v>27</v>
      </c>
      <c r="H17" s="60">
        <v>150</v>
      </c>
      <c r="I17" s="61">
        <f t="shared" si="1"/>
        <v>4050</v>
      </c>
      <c r="J17" s="61">
        <f>(E16+F16)*G17</f>
        <v>17550</v>
      </c>
      <c r="K17" s="61">
        <f>E16/43*G17</f>
        <v>251.16279069767444</v>
      </c>
      <c r="L17" s="62">
        <f>F16/32*G17</f>
        <v>210.9375</v>
      </c>
      <c r="M17" s="21">
        <f t="shared" si="2"/>
        <v>3</v>
      </c>
      <c r="N17" s="22"/>
      <c r="O17" s="23">
        <v>30</v>
      </c>
    </row>
    <row r="18" spans="1:15" ht="30" x14ac:dyDescent="0.25">
      <c r="A18" s="4">
        <v>8</v>
      </c>
      <c r="B18" s="40" t="s">
        <v>26</v>
      </c>
      <c r="C18" s="6" t="s">
        <v>13</v>
      </c>
      <c r="D18" s="34" t="s">
        <v>31</v>
      </c>
      <c r="E18" s="61">
        <v>2747.8</v>
      </c>
      <c r="F18" s="61">
        <v>1593.6</v>
      </c>
      <c r="G18" s="59">
        <f t="shared" si="0"/>
        <v>270</v>
      </c>
      <c r="H18" s="60">
        <v>15</v>
      </c>
      <c r="I18" s="61">
        <f t="shared" si="1"/>
        <v>4050</v>
      </c>
      <c r="J18" s="61">
        <f>(E18+F18)*G18</f>
        <v>1172178</v>
      </c>
      <c r="K18" s="61">
        <f>E18/43*G18</f>
        <v>17253.627906976744</v>
      </c>
      <c r="L18" s="62">
        <f>F18/32*G18</f>
        <v>13446</v>
      </c>
      <c r="M18" s="21">
        <f t="shared" si="2"/>
        <v>30</v>
      </c>
      <c r="N18" s="22"/>
      <c r="O18" s="23">
        <v>300</v>
      </c>
    </row>
    <row r="19" spans="1:15" x14ac:dyDescent="0.25">
      <c r="A19" s="4">
        <v>9</v>
      </c>
      <c r="B19" s="5" t="s">
        <v>27</v>
      </c>
      <c r="C19" s="6" t="s">
        <v>13</v>
      </c>
      <c r="D19" s="6"/>
      <c r="E19" s="61">
        <v>1118</v>
      </c>
      <c r="F19" s="61">
        <v>6736.4</v>
      </c>
      <c r="G19" s="59">
        <f t="shared" si="0"/>
        <v>180</v>
      </c>
      <c r="H19" s="60">
        <v>25</v>
      </c>
      <c r="I19" s="61">
        <f t="shared" si="1"/>
        <v>4500</v>
      </c>
      <c r="J19" s="61">
        <f>(E19+F19)*G19</f>
        <v>1413792</v>
      </c>
      <c r="K19" s="61">
        <f>E19/43*G19</f>
        <v>4680</v>
      </c>
      <c r="L19" s="62">
        <f>F19/32*G19</f>
        <v>37892.25</v>
      </c>
      <c r="M19" s="21">
        <f t="shared" si="2"/>
        <v>20</v>
      </c>
      <c r="N19" s="22"/>
      <c r="O19" s="23">
        <v>200</v>
      </c>
    </row>
    <row r="20" spans="1:15" x14ac:dyDescent="0.25">
      <c r="A20" s="4">
        <v>10</v>
      </c>
      <c r="B20" s="5" t="s">
        <v>28</v>
      </c>
      <c r="C20" s="6" t="s">
        <v>13</v>
      </c>
      <c r="D20" s="6"/>
      <c r="E20" s="61">
        <v>7644</v>
      </c>
      <c r="F20" s="61">
        <v>5736</v>
      </c>
      <c r="G20" s="59">
        <f t="shared" si="0"/>
        <v>45</v>
      </c>
      <c r="H20" s="60">
        <v>100</v>
      </c>
      <c r="I20" s="61">
        <f t="shared" si="1"/>
        <v>4500</v>
      </c>
      <c r="J20" s="61">
        <f>(E20+F20)*G20</f>
        <v>602100</v>
      </c>
      <c r="K20" s="61">
        <f>E20/43*G20</f>
        <v>7999.5348837209303</v>
      </c>
      <c r="L20" s="62">
        <f>F20/32*G20</f>
        <v>8066.25</v>
      </c>
      <c r="M20" s="21">
        <f t="shared" si="2"/>
        <v>5</v>
      </c>
      <c r="N20" s="22"/>
      <c r="O20" s="23">
        <v>50</v>
      </c>
    </row>
    <row r="21" spans="1:15" ht="30" x14ac:dyDescent="0.25">
      <c r="A21" s="4">
        <v>11</v>
      </c>
      <c r="B21" s="16" t="s">
        <v>43</v>
      </c>
      <c r="C21" s="7" t="s">
        <v>13</v>
      </c>
      <c r="D21" s="14" t="s">
        <v>32</v>
      </c>
      <c r="E21" s="61"/>
      <c r="F21" s="61">
        <v>642</v>
      </c>
      <c r="G21" s="59">
        <f t="shared" si="0"/>
        <v>135</v>
      </c>
      <c r="H21" s="63">
        <v>35</v>
      </c>
      <c r="I21" s="61">
        <f t="shared" si="1"/>
        <v>4725</v>
      </c>
      <c r="J21" s="61">
        <f>(E21+F21)*G21</f>
        <v>86670</v>
      </c>
      <c r="K21" s="61">
        <f>E21/43*G21</f>
        <v>0</v>
      </c>
      <c r="L21" s="62">
        <f>F21/32*G21</f>
        <v>2708.4375</v>
      </c>
      <c r="M21" s="21">
        <f t="shared" si="2"/>
        <v>15</v>
      </c>
      <c r="N21" s="22"/>
      <c r="O21" s="23">
        <v>150</v>
      </c>
    </row>
    <row r="22" spans="1:15" ht="30" x14ac:dyDescent="0.25">
      <c r="A22" s="4">
        <v>12</v>
      </c>
      <c r="B22" s="26" t="s">
        <v>29</v>
      </c>
      <c r="C22" s="7" t="s">
        <v>13</v>
      </c>
      <c r="D22" s="7"/>
      <c r="E22" s="61">
        <v>1500</v>
      </c>
      <c r="F22" s="61">
        <v>1000</v>
      </c>
      <c r="G22" s="59">
        <f t="shared" si="0"/>
        <v>9</v>
      </c>
      <c r="H22" s="60">
        <v>1000</v>
      </c>
      <c r="I22" s="61">
        <f t="shared" si="1"/>
        <v>9000</v>
      </c>
      <c r="J22" s="61">
        <f>(E22+F22)*G22</f>
        <v>22500</v>
      </c>
      <c r="K22" s="61">
        <f>E22/43*G22</f>
        <v>313.95348837209303</v>
      </c>
      <c r="L22" s="62">
        <f>F22/32*G22</f>
        <v>281.25</v>
      </c>
      <c r="M22" s="21">
        <f t="shared" si="2"/>
        <v>1</v>
      </c>
      <c r="N22" s="22"/>
      <c r="O22" s="23">
        <v>10</v>
      </c>
    </row>
    <row r="23" spans="1:15" s="17" customFormat="1" ht="15.75" hidden="1" x14ac:dyDescent="0.25">
      <c r="A23" s="50"/>
      <c r="B23" s="41" t="s">
        <v>33</v>
      </c>
      <c r="C23" s="42"/>
      <c r="D23" s="42" t="s">
        <v>41</v>
      </c>
      <c r="E23" s="64"/>
      <c r="F23" s="65"/>
      <c r="G23" s="66"/>
      <c r="H23" s="65"/>
      <c r="I23" s="65"/>
      <c r="J23" s="65"/>
      <c r="K23" s="65"/>
      <c r="L23" s="67"/>
      <c r="M23" s="24"/>
      <c r="N23" s="22"/>
      <c r="O23" s="22"/>
    </row>
    <row r="24" spans="1:15" s="17" customFormat="1" ht="15.75" hidden="1" x14ac:dyDescent="0.25">
      <c r="A24" s="50"/>
      <c r="B24" s="41" t="s">
        <v>40</v>
      </c>
      <c r="C24" s="42"/>
      <c r="D24" s="42"/>
      <c r="E24" s="64"/>
      <c r="F24" s="65"/>
      <c r="G24" s="66"/>
      <c r="H24" s="65"/>
      <c r="I24" s="65"/>
      <c r="J24" s="65"/>
      <c r="K24" s="65"/>
      <c r="L24" s="67"/>
      <c r="M24" s="24"/>
      <c r="N24" s="22"/>
      <c r="O24" s="22"/>
    </row>
    <row r="25" spans="1:15" s="17" customFormat="1" hidden="1" x14ac:dyDescent="0.25">
      <c r="A25" s="51"/>
      <c r="B25" s="44" t="s">
        <v>34</v>
      </c>
      <c r="C25" s="43"/>
      <c r="D25" s="43" t="s">
        <v>35</v>
      </c>
      <c r="E25" s="68"/>
      <c r="F25" s="68"/>
      <c r="G25" s="66"/>
      <c r="H25" s="68"/>
      <c r="I25" s="65"/>
      <c r="J25" s="65"/>
      <c r="K25" s="65"/>
      <c r="L25" s="67"/>
      <c r="M25" s="24"/>
      <c r="N25" s="22"/>
      <c r="O25" s="22"/>
    </row>
    <row r="26" spans="1:15" s="17" customFormat="1" ht="18.75" hidden="1" x14ac:dyDescent="0.3">
      <c r="A26" s="51"/>
      <c r="B26" s="44" t="s">
        <v>36</v>
      </c>
      <c r="C26" s="43"/>
      <c r="D26" s="43" t="s">
        <v>35</v>
      </c>
      <c r="E26" s="69"/>
      <c r="F26" s="69"/>
      <c r="G26" s="66"/>
      <c r="H26" s="69"/>
      <c r="I26" s="65"/>
      <c r="J26" s="65"/>
      <c r="K26" s="65"/>
      <c r="L26" s="67"/>
      <c r="M26" s="24"/>
      <c r="N26" s="22"/>
      <c r="O26" s="22"/>
    </row>
    <row r="27" spans="1:15" s="17" customFormat="1" hidden="1" x14ac:dyDescent="0.25">
      <c r="A27" s="51"/>
      <c r="B27" s="44" t="s">
        <v>42</v>
      </c>
      <c r="C27" s="43"/>
      <c r="D27" s="43" t="s">
        <v>37</v>
      </c>
      <c r="E27" s="68"/>
      <c r="F27" s="68"/>
      <c r="G27" s="66"/>
      <c r="H27" s="68"/>
      <c r="I27" s="65"/>
      <c r="J27" s="65"/>
      <c r="K27" s="65"/>
      <c r="L27" s="67"/>
      <c r="M27" s="24"/>
      <c r="N27" s="22"/>
      <c r="O27" s="22"/>
    </row>
    <row r="28" spans="1:15" ht="45.75" thickBot="1" x14ac:dyDescent="0.3">
      <c r="A28" s="52">
        <v>13</v>
      </c>
      <c r="B28" s="8" t="s">
        <v>38</v>
      </c>
      <c r="C28" s="53" t="s">
        <v>68</v>
      </c>
      <c r="D28" s="54" t="s">
        <v>39</v>
      </c>
      <c r="E28" s="70"/>
      <c r="F28" s="70"/>
      <c r="G28" s="71">
        <v>2000</v>
      </c>
      <c r="H28" s="70"/>
      <c r="I28" s="72"/>
      <c r="J28" s="73"/>
      <c r="K28" s="73"/>
      <c r="L28" s="74"/>
      <c r="M28" s="24"/>
      <c r="N28" s="22"/>
      <c r="O28" s="22"/>
    </row>
    <row r="29" spans="1:15" x14ac:dyDescent="0.25">
      <c r="A29" s="15"/>
      <c r="B29" s="33" t="s">
        <v>44</v>
      </c>
      <c r="C29" s="9"/>
      <c r="D29" s="10"/>
      <c r="E29" s="10"/>
      <c r="F29" s="10"/>
      <c r="G29" s="10"/>
      <c r="H29" s="10"/>
      <c r="I29" s="10"/>
      <c r="J29" s="10"/>
      <c r="K29" s="10"/>
      <c r="L29" s="11"/>
      <c r="M29" s="25"/>
    </row>
    <row r="30" spans="1:15" ht="18.75" x14ac:dyDescent="0.3">
      <c r="A30" s="15"/>
      <c r="B30" s="26" t="s">
        <v>45</v>
      </c>
      <c r="C30" s="27"/>
      <c r="D30" s="28"/>
      <c r="E30" s="29"/>
      <c r="F30" s="30"/>
      <c r="G30" s="29"/>
      <c r="H30" s="10"/>
      <c r="I30" s="10"/>
      <c r="J30" s="10"/>
      <c r="K30" s="10"/>
      <c r="L30" s="11"/>
      <c r="M30" s="25"/>
    </row>
    <row r="31" spans="1:15" x14ac:dyDescent="0.25">
      <c r="A31" s="15"/>
      <c r="B31" s="26" t="s">
        <v>46</v>
      </c>
      <c r="C31" s="9"/>
      <c r="D31" s="10"/>
      <c r="E31" s="10"/>
      <c r="F31" s="10"/>
      <c r="G31" s="10"/>
      <c r="H31" s="10"/>
      <c r="I31" s="10"/>
      <c r="J31" s="10"/>
      <c r="K31" s="10"/>
      <c r="L31" s="11"/>
      <c r="M31" s="25"/>
    </row>
    <row r="32" spans="1:15" x14ac:dyDescent="0.25">
      <c r="A32" s="15"/>
      <c r="B32" s="31" t="s">
        <v>47</v>
      </c>
      <c r="C32" s="9"/>
      <c r="D32" s="10"/>
      <c r="E32" s="10"/>
      <c r="F32" s="10"/>
      <c r="G32" s="10"/>
      <c r="H32" s="10"/>
      <c r="I32" s="10"/>
      <c r="J32" s="10"/>
      <c r="K32" s="10"/>
      <c r="L32" s="11"/>
      <c r="M32" s="25"/>
    </row>
    <row r="33" spans="1:13" x14ac:dyDescent="0.25">
      <c r="A33" s="15"/>
      <c r="B33" s="32" t="s">
        <v>48</v>
      </c>
      <c r="C33" s="76" t="s">
        <v>49</v>
      </c>
      <c r="D33" s="76"/>
      <c r="E33" s="76"/>
      <c r="F33" s="76"/>
      <c r="G33" s="76"/>
      <c r="H33" s="76"/>
      <c r="I33" s="76"/>
      <c r="J33" s="76"/>
      <c r="K33" s="76"/>
      <c r="L33" s="11"/>
      <c r="M33" s="25"/>
    </row>
    <row r="34" spans="1:13" x14ac:dyDescent="0.25">
      <c r="A34" s="15"/>
      <c r="B34" s="32" t="s">
        <v>50</v>
      </c>
      <c r="C34" s="76" t="s">
        <v>51</v>
      </c>
      <c r="D34" s="76"/>
      <c r="E34" s="76"/>
      <c r="F34" s="76"/>
      <c r="G34" s="76"/>
      <c r="H34" s="76"/>
      <c r="I34" s="76"/>
      <c r="J34" s="76"/>
      <c r="K34" s="76"/>
      <c r="L34" s="11"/>
      <c r="M34" s="25"/>
    </row>
    <row r="35" spans="1:13" x14ac:dyDescent="0.25">
      <c r="B35" s="32" t="s">
        <v>52</v>
      </c>
      <c r="C35" s="76" t="s">
        <v>53</v>
      </c>
      <c r="D35" s="76"/>
      <c r="E35" s="76"/>
      <c r="F35" s="76"/>
      <c r="G35" s="76"/>
      <c r="H35" s="76"/>
      <c r="I35" s="76"/>
      <c r="J35" s="76"/>
      <c r="K35" s="76"/>
    </row>
    <row r="36" spans="1:13" x14ac:dyDescent="0.25">
      <c r="B36" s="32" t="s">
        <v>54</v>
      </c>
      <c r="C36" s="76" t="s">
        <v>55</v>
      </c>
      <c r="D36" s="76"/>
      <c r="E36" s="76"/>
      <c r="F36" s="76"/>
      <c r="G36" s="76"/>
      <c r="H36" s="76"/>
      <c r="I36" s="76"/>
      <c r="J36" s="76"/>
      <c r="K36" s="76"/>
    </row>
    <row r="37" spans="1:13" x14ac:dyDescent="0.25">
      <c r="B37" s="32" t="s">
        <v>56</v>
      </c>
      <c r="C37" s="76" t="s">
        <v>57</v>
      </c>
      <c r="D37" s="76"/>
      <c r="E37" s="76"/>
      <c r="F37" s="76"/>
      <c r="G37" s="76"/>
      <c r="H37" s="76"/>
      <c r="I37" s="76"/>
      <c r="J37" s="76"/>
      <c r="K37" s="76"/>
    </row>
    <row r="38" spans="1:13" x14ac:dyDescent="0.25">
      <c r="B38" s="32" t="s">
        <v>58</v>
      </c>
      <c r="C38" s="76" t="s">
        <v>59</v>
      </c>
      <c r="D38" s="76"/>
      <c r="E38" s="76"/>
      <c r="F38" s="76"/>
      <c r="G38" s="76"/>
      <c r="H38" s="76"/>
      <c r="I38" s="76"/>
      <c r="J38" s="76"/>
      <c r="K38" s="76"/>
    </row>
    <row r="39" spans="1:13" x14ac:dyDescent="0.25">
      <c r="B39" s="32" t="s">
        <v>60</v>
      </c>
      <c r="C39" s="77" t="s">
        <v>61</v>
      </c>
      <c r="D39" s="78"/>
      <c r="E39" s="78"/>
      <c r="F39" s="78"/>
      <c r="G39" s="78"/>
      <c r="H39" s="78"/>
      <c r="I39" s="78"/>
      <c r="J39" s="78"/>
      <c r="K39" s="79"/>
    </row>
    <row r="40" spans="1:13" x14ac:dyDescent="0.25">
      <c r="B40" s="32" t="s">
        <v>62</v>
      </c>
      <c r="C40" s="80" t="s">
        <v>63</v>
      </c>
      <c r="D40" s="81"/>
      <c r="E40" s="81"/>
      <c r="F40" s="81"/>
      <c r="G40" s="81"/>
      <c r="H40" s="81"/>
      <c r="I40" s="81"/>
      <c r="J40" s="81"/>
      <c r="K40" s="81"/>
    </row>
    <row r="41" spans="1:13" x14ac:dyDescent="0.25">
      <c r="B41" s="32" t="s">
        <v>64</v>
      </c>
      <c r="C41" s="82" t="s">
        <v>65</v>
      </c>
      <c r="D41" s="82"/>
      <c r="E41" s="82"/>
      <c r="F41" s="82"/>
      <c r="G41" s="82"/>
      <c r="H41" s="82"/>
      <c r="I41" s="82"/>
      <c r="J41" s="82"/>
      <c r="K41" s="82"/>
    </row>
    <row r="42" spans="1:13" x14ac:dyDescent="0.25">
      <c r="B42" s="32" t="s">
        <v>66</v>
      </c>
      <c r="C42" s="83" t="s">
        <v>67</v>
      </c>
      <c r="D42" s="82"/>
      <c r="E42" s="82"/>
      <c r="F42" s="82"/>
      <c r="G42" s="82"/>
      <c r="H42" s="82"/>
      <c r="I42" s="82"/>
      <c r="J42" s="82"/>
      <c r="K42" s="82"/>
    </row>
  </sheetData>
  <mergeCells count="28">
    <mergeCell ref="F14:F15"/>
    <mergeCell ref="A2:K2"/>
    <mergeCell ref="A16:A17"/>
    <mergeCell ref="C16:C17"/>
    <mergeCell ref="E16:E17"/>
    <mergeCell ref="F16:F17"/>
    <mergeCell ref="A7:A8"/>
    <mergeCell ref="C7:C8"/>
    <mergeCell ref="E7:E8"/>
    <mergeCell ref="F7:F8"/>
    <mergeCell ref="A9:A10"/>
    <mergeCell ref="C9:C10"/>
    <mergeCell ref="E9:E10"/>
    <mergeCell ref="F9:F10"/>
    <mergeCell ref="D7:D17"/>
    <mergeCell ref="A14:A15"/>
    <mergeCell ref="C14:C15"/>
    <mergeCell ref="E14:E15"/>
    <mergeCell ref="C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</mergeCells>
  <hyperlinks>
    <hyperlink ref="D4" r:id="rId1" display="https://e.mail.ru/"/>
  </hyperlinks>
  <printOptions horizontalCentered="1" verticalCentered="1"/>
  <pageMargins left="0" right="0" top="0" bottom="0" header="0.31496062992125984" footer="0.31496062992125984"/>
  <pageSetup paperSize="9" scale="5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Оксаны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Самсунг</dc:creator>
  <cp:lastModifiedBy>Анюта</cp:lastModifiedBy>
  <dcterms:created xsi:type="dcterms:W3CDTF">2015-04-13T20:58:34Z</dcterms:created>
  <dcterms:modified xsi:type="dcterms:W3CDTF">2015-04-20T08:42:38Z</dcterms:modified>
</cp:coreProperties>
</file>