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4355" windowHeight="4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3" i="1"/>
  <c r="J12"/>
  <c r="L12" s="1"/>
  <c r="J11"/>
  <c r="L11" s="1"/>
  <c r="G12"/>
  <c r="L13"/>
  <c r="G13"/>
  <c r="G11"/>
  <c r="J9"/>
  <c r="L9" s="1"/>
  <c r="J7"/>
  <c r="L7" s="1"/>
  <c r="G7"/>
  <c r="G9"/>
  <c r="J8"/>
  <c r="L8" s="1"/>
  <c r="G8"/>
  <c r="G22"/>
  <c r="L26"/>
  <c r="J19"/>
  <c r="L19" s="1"/>
  <c r="G19"/>
  <c r="J18"/>
  <c r="L18" s="1"/>
  <c r="G18"/>
  <c r="J17"/>
  <c r="L17" s="1"/>
  <c r="G17"/>
  <c r="J16"/>
  <c r="L16" s="1"/>
  <c r="G16"/>
  <c r="J15"/>
  <c r="L15" s="1"/>
  <c r="J14"/>
  <c r="L14" s="1"/>
  <c r="J10"/>
  <c r="L10" s="1"/>
  <c r="J20"/>
  <c r="L20" s="1"/>
  <c r="G20"/>
  <c r="G15"/>
  <c r="G14"/>
  <c r="G10"/>
  <c r="G23" l="1"/>
  <c r="G27" s="1"/>
  <c r="L23"/>
  <c r="L25" l="1"/>
  <c r="L28" s="1"/>
  <c r="C29" s="1"/>
</calcChain>
</file>

<file path=xl/sharedStrings.xml><?xml version="1.0" encoding="utf-8"?>
<sst xmlns="http://schemas.openxmlformats.org/spreadsheetml/2006/main" count="83" uniqueCount="61">
  <si>
    <t>№</t>
  </si>
  <si>
    <t>Наименование работ</t>
  </si>
  <si>
    <t xml:space="preserve">Един. </t>
  </si>
  <si>
    <t>Объем</t>
  </si>
  <si>
    <t>Цена</t>
  </si>
  <si>
    <t>Стоимость</t>
  </si>
  <si>
    <t>Ед.изм.</t>
  </si>
  <si>
    <t>Необход.</t>
  </si>
  <si>
    <t>Материал</t>
  </si>
  <si>
    <t>расц</t>
  </si>
  <si>
    <t>измер.</t>
  </si>
  <si>
    <t>работ</t>
  </si>
  <si>
    <t>матер.</t>
  </si>
  <si>
    <t>кол-во</t>
  </si>
  <si>
    <t>цена</t>
  </si>
  <si>
    <t>стоим.</t>
  </si>
  <si>
    <t>кв.м.</t>
  </si>
  <si>
    <t>кг.</t>
  </si>
  <si>
    <t>шт.</t>
  </si>
  <si>
    <t>Разные работы</t>
  </si>
  <si>
    <t>тн.</t>
  </si>
  <si>
    <t>Итого по разделам:</t>
  </si>
  <si>
    <t>Дополнительные расходы</t>
  </si>
  <si>
    <t>Расходные материалы*</t>
  </si>
  <si>
    <t xml:space="preserve">Транспортные расходы ("Газель")                                   </t>
  </si>
  <si>
    <t>доставка</t>
  </si>
  <si>
    <t>Итого стоимость работ:</t>
  </si>
  <si>
    <t>Итого стоимость материалов:</t>
  </si>
  <si>
    <t>Всего по смете:</t>
  </si>
  <si>
    <t>Расход матер. На ед.</t>
  </si>
  <si>
    <t>%</t>
  </si>
  <si>
    <t>Демонтаж покрытия кровли из наплавляемых рулонных материалов толщиной в 2-4 слоя(включая площадь примыканий)</t>
  </si>
  <si>
    <t>Демонтаж цементно-песчаной стяжки толщиной 5см</t>
  </si>
  <si>
    <t>Наименование материалов</t>
  </si>
  <si>
    <t>Пескобетон М-300, 50кг</t>
  </si>
  <si>
    <t>Огрунтовка поверхности битумной грунтовкой</t>
  </si>
  <si>
    <t>Праймер битумный №1 (готовый), 20л/17кг, Технониколь</t>
  </si>
  <si>
    <t>Унифлекс ТПП, 10м2, Технониколь</t>
  </si>
  <si>
    <t>Унифлекс ТКП, сланец серый, 10м2, Технониколь</t>
  </si>
  <si>
    <t>Пропан-бутан, 0,05м3 (баллон 50л)</t>
  </si>
  <si>
    <t>Обделка мест прохода через кровлю труб и других элементов диаметром до 200мм</t>
  </si>
  <si>
    <t>Герметик битумно-полимерный, кровельный, 310мл, Tytan</t>
  </si>
  <si>
    <t>Уборка, погрузка и вывоз строительного мусора (битумные кровельные материалы)</t>
  </si>
  <si>
    <t>Контейнер 8м3</t>
  </si>
  <si>
    <t>м2</t>
  </si>
  <si>
    <t>шт</t>
  </si>
  <si>
    <t>Разгрузка и подъем нового материала</t>
  </si>
  <si>
    <t>Ориентировочная Локальная смета. Монтаж/демонтаж мягкой кровли.</t>
  </si>
  <si>
    <t>Устройство пароизоляции</t>
  </si>
  <si>
    <t>Разуклонка из керамзита до 100 мм</t>
  </si>
  <si>
    <t>Укладка утеплителя 150 мм</t>
  </si>
  <si>
    <t>Пароизоляция Технониколь</t>
  </si>
  <si>
    <t>Утеплитель PIR-плита</t>
  </si>
  <si>
    <t>Керамзит в мешках</t>
  </si>
  <si>
    <t>м3</t>
  </si>
  <si>
    <t>Устройство цементно-песчаной стяжки толщиной 50 мм с приготовлением раствора</t>
  </si>
  <si>
    <t>Устройство рулонных покрытий из наплавляемых материалов в 2 слоя (c учётом примыканий)</t>
  </si>
  <si>
    <t>8.1</t>
  </si>
  <si>
    <t>8.2</t>
  </si>
  <si>
    <t>9.1</t>
  </si>
  <si>
    <t>9.2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</si>
</sst>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b/>
      <i/>
      <sz val="11"/>
      <name val="Arial"/>
      <family val="2"/>
      <charset val="204"/>
    </font>
    <font>
      <b/>
      <sz val="11"/>
      <name val="Arial Cyr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left" vertical="justify" wrapText="1" shrinkToFit="1"/>
    </xf>
    <xf numFmtId="0" fontId="4" fillId="0" borderId="1" xfId="1" applyFont="1" applyFill="1" applyBorder="1" applyAlignment="1">
      <alignment wrapText="1"/>
    </xf>
    <xf numFmtId="0" fontId="3" fillId="0" borderId="4" xfId="2" applyFont="1" applyFill="1" applyBorder="1" applyAlignment="1"/>
    <xf numFmtId="0" fontId="7" fillId="0" borderId="4" xfId="2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5" fillId="0" borderId="9" xfId="1" applyNumberFormat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/>
    </xf>
    <xf numFmtId="0" fontId="5" fillId="0" borderId="10" xfId="1" applyFont="1" applyFill="1" applyBorder="1"/>
    <xf numFmtId="0" fontId="5" fillId="0" borderId="10" xfId="1" applyFont="1" applyFill="1" applyBorder="1" applyAlignment="1">
      <alignment horizontal="center" wrapText="1"/>
    </xf>
    <xf numFmtId="0" fontId="5" fillId="0" borderId="7" xfId="1" applyFont="1" applyFill="1" applyBorder="1"/>
    <xf numFmtId="0" fontId="5" fillId="0" borderId="9" xfId="1" applyFont="1" applyFill="1" applyBorder="1" applyAlignment="1">
      <alignment horizontal="center" wrapText="1"/>
    </xf>
    <xf numFmtId="0" fontId="5" fillId="0" borderId="11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left" vertical="justify" wrapText="1" shrinkToFit="1"/>
    </xf>
    <xf numFmtId="0" fontId="5" fillId="0" borderId="9" xfId="1" applyFont="1" applyFill="1" applyBorder="1"/>
    <xf numFmtId="0" fontId="5" fillId="0" borderId="14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 wrapText="1"/>
    </xf>
    <xf numFmtId="0" fontId="5" fillId="0" borderId="11" xfId="1" applyFont="1" applyFill="1" applyBorder="1"/>
    <xf numFmtId="0" fontId="9" fillId="0" borderId="0" xfId="1" applyNumberFormat="1" applyFont="1" applyFill="1" applyBorder="1" applyAlignment="1" applyProtection="1">
      <alignment horizontal="center" vertical="top" wrapText="1" shrinkToFit="1"/>
    </xf>
    <xf numFmtId="0" fontId="5" fillId="0" borderId="0" xfId="1" applyNumberFormat="1" applyFont="1" applyFill="1" applyBorder="1" applyAlignment="1" applyProtection="1">
      <alignment horizontal="left" vertical="top" wrapText="1" shrinkToFit="1"/>
    </xf>
    <xf numFmtId="0" fontId="5" fillId="0" borderId="0" xfId="1" applyNumberFormat="1" applyFont="1" applyFill="1" applyBorder="1" applyAlignment="1" applyProtection="1">
      <alignment vertical="top"/>
    </xf>
    <xf numFmtId="2" fontId="5" fillId="0" borderId="1" xfId="1" applyNumberFormat="1" applyFont="1" applyFill="1" applyBorder="1"/>
    <xf numFmtId="2" fontId="5" fillId="0" borderId="12" xfId="1" applyNumberFormat="1" applyFont="1" applyFill="1" applyBorder="1" applyAlignment="1">
      <alignment horizontal="center"/>
    </xf>
    <xf numFmtId="2" fontId="5" fillId="0" borderId="18" xfId="1" applyNumberFormat="1" applyFont="1" applyFill="1" applyBorder="1"/>
    <xf numFmtId="2" fontId="5" fillId="0" borderId="7" xfId="1" applyNumberFormat="1" applyFont="1" applyFill="1" applyBorder="1"/>
    <xf numFmtId="2" fontId="5" fillId="0" borderId="19" xfId="1" applyNumberFormat="1" applyFont="1" applyFill="1" applyBorder="1" applyAlignment="1">
      <alignment horizontal="center"/>
    </xf>
    <xf numFmtId="2" fontId="5" fillId="0" borderId="20" xfId="1" applyNumberFormat="1" applyFont="1" applyFill="1" applyBorder="1"/>
    <xf numFmtId="2" fontId="5" fillId="0" borderId="7" xfId="1" applyNumberFormat="1" applyFont="1" applyFill="1" applyBorder="1" applyAlignment="1">
      <alignment horizontal="center"/>
    </xf>
    <xf numFmtId="2" fontId="5" fillId="0" borderId="21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 vertical="top" wrapText="1" shrinkToFit="1"/>
    </xf>
    <xf numFmtId="0" fontId="5" fillId="0" borderId="0" xfId="1" applyNumberFormat="1" applyFont="1" applyFill="1" applyBorder="1" applyAlignment="1" applyProtection="1">
      <alignment horizontal="center" vertical="top"/>
    </xf>
    <xf numFmtId="0" fontId="9" fillId="0" borderId="7" xfId="1" applyFont="1" applyFill="1" applyBorder="1" applyAlignment="1">
      <alignment horizontal="center" wrapText="1"/>
    </xf>
    <xf numFmtId="0" fontId="1" fillId="0" borderId="1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2" fontId="1" fillId="0" borderId="1" xfId="1" applyNumberFormat="1" applyFill="1" applyBorder="1" applyAlignment="1">
      <alignment horizontal="center"/>
    </xf>
    <xf numFmtId="2" fontId="1" fillId="0" borderId="1" xfId="1" applyNumberFormat="1" applyFill="1" applyBorder="1"/>
    <xf numFmtId="0" fontId="10" fillId="0" borderId="1" xfId="1" applyFont="1" applyFill="1" applyBorder="1" applyAlignment="1">
      <alignment horizontal="center" wrapText="1"/>
    </xf>
    <xf numFmtId="0" fontId="1" fillId="0" borderId="7" xfId="1" applyFont="1" applyFill="1" applyBorder="1" applyAlignment="1">
      <alignment horizontal="center" wrapText="1"/>
    </xf>
    <xf numFmtId="0" fontId="1" fillId="0" borderId="7" xfId="1" applyFont="1" applyFill="1" applyBorder="1" applyAlignment="1">
      <alignment horizontal="center"/>
    </xf>
    <xf numFmtId="0" fontId="5" fillId="0" borderId="22" xfId="1" applyNumberFormat="1" applyFont="1" applyFill="1" applyBorder="1" applyAlignment="1">
      <alignment horizontal="center"/>
    </xf>
    <xf numFmtId="0" fontId="4" fillId="0" borderId="23" xfId="1" applyFont="1" applyFill="1" applyBorder="1" applyAlignment="1">
      <alignment horizontal="left" vertical="justify" wrapText="1" shrinkToFit="1"/>
    </xf>
    <xf numFmtId="0" fontId="5" fillId="0" borderId="23" xfId="1" applyFont="1" applyFill="1" applyBorder="1"/>
    <xf numFmtId="2" fontId="5" fillId="0" borderId="23" xfId="1" applyNumberFormat="1" applyFont="1" applyFill="1" applyBorder="1" applyAlignment="1">
      <alignment horizontal="center"/>
    </xf>
    <xf numFmtId="2" fontId="4" fillId="2" borderId="24" xfId="1" applyNumberFormat="1" applyFont="1" applyFill="1" applyBorder="1"/>
    <xf numFmtId="0" fontId="5" fillId="0" borderId="22" xfId="1" applyFont="1" applyFill="1" applyBorder="1"/>
    <xf numFmtId="0" fontId="5" fillId="0" borderId="23" xfId="1" applyFont="1" applyFill="1" applyBorder="1" applyAlignment="1">
      <alignment horizontal="center"/>
    </xf>
    <xf numFmtId="2" fontId="4" fillId="0" borderId="24" xfId="1" applyNumberFormat="1" applyFont="1" applyFill="1" applyBorder="1"/>
    <xf numFmtId="0" fontId="13" fillId="0" borderId="23" xfId="1" applyFont="1" applyFill="1" applyBorder="1" applyAlignment="1">
      <alignment horizontal="left" vertical="justify" wrapText="1" shrinkToFit="1"/>
    </xf>
    <xf numFmtId="2" fontId="1" fillId="0" borderId="20" xfId="1" applyNumberFormat="1" applyFont="1" applyFill="1" applyBorder="1"/>
    <xf numFmtId="2" fontId="5" fillId="0" borderId="10" xfId="1" applyNumberFormat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13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wrapText="1"/>
    </xf>
    <xf numFmtId="0" fontId="4" fillId="0" borderId="24" xfId="1" applyFont="1" applyFill="1" applyBorder="1" applyAlignment="1">
      <alignment wrapText="1"/>
    </xf>
    <xf numFmtId="2" fontId="1" fillId="0" borderId="26" xfId="1" applyNumberFormat="1" applyFont="1" applyFill="1" applyBorder="1"/>
    <xf numFmtId="2" fontId="4" fillId="0" borderId="26" xfId="1" applyNumberFormat="1" applyFont="1" applyFill="1" applyBorder="1"/>
    <xf numFmtId="2" fontId="4" fillId="2" borderId="8" xfId="1" applyNumberFormat="1" applyFont="1" applyFill="1" applyBorder="1"/>
    <xf numFmtId="2" fontId="5" fillId="0" borderId="25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" fillId="0" borderId="4" xfId="1" applyFill="1" applyBorder="1"/>
    <xf numFmtId="2" fontId="1" fillId="0" borderId="1" xfId="1" applyNumberFormat="1" applyFont="1" applyFill="1" applyBorder="1"/>
    <xf numFmtId="2" fontId="5" fillId="0" borderId="23" xfId="1" applyNumberFormat="1" applyFont="1" applyFill="1" applyBorder="1"/>
    <xf numFmtId="2" fontId="5" fillId="0" borderId="1" xfId="1" applyNumberFormat="1" applyFont="1" applyFill="1" applyBorder="1" applyAlignment="1">
      <alignment horizontal="right" wrapText="1"/>
    </xf>
    <xf numFmtId="2" fontId="5" fillId="0" borderId="10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 vertical="justify" wrapText="1" shrinkToFit="1"/>
    </xf>
    <xf numFmtId="0" fontId="3" fillId="0" borderId="22" xfId="1" applyFont="1" applyFill="1" applyBorder="1" applyAlignment="1">
      <alignment horizontal="center"/>
    </xf>
    <xf numFmtId="2" fontId="4" fillId="2" borderId="23" xfId="1" applyNumberFormat="1" applyFont="1" applyFill="1" applyBorder="1"/>
    <xf numFmtId="2" fontId="4" fillId="0" borderId="23" xfId="1" applyNumberFormat="1" applyFont="1" applyFill="1" applyBorder="1"/>
    <xf numFmtId="2" fontId="4" fillId="0" borderId="10" xfId="1" applyNumberFormat="1" applyFont="1" applyFill="1" applyBorder="1"/>
    <xf numFmtId="2" fontId="4" fillId="2" borderId="22" xfId="1" applyNumberFormat="1" applyFont="1" applyFill="1" applyBorder="1"/>
    <xf numFmtId="0" fontId="4" fillId="0" borderId="1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justify" shrinkToFit="1"/>
    </xf>
    <xf numFmtId="0" fontId="4" fillId="0" borderId="1" xfId="1" applyFont="1" applyFill="1" applyBorder="1"/>
    <xf numFmtId="49" fontId="4" fillId="0" borderId="9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vertical="distributed"/>
    </xf>
    <xf numFmtId="0" fontId="4" fillId="0" borderId="9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2" fontId="4" fillId="0" borderId="1" xfId="1" applyNumberFormat="1" applyFont="1" applyFill="1" applyBorder="1"/>
    <xf numFmtId="2" fontId="4" fillId="0" borderId="12" xfId="1" applyNumberFormat="1" applyFont="1" applyFill="1" applyBorder="1" applyAlignment="1">
      <alignment horizontal="center"/>
    </xf>
    <xf numFmtId="2" fontId="4" fillId="0" borderId="18" xfId="1" applyNumberFormat="1" applyFont="1" applyFill="1" applyBorder="1"/>
    <xf numFmtId="0" fontId="4" fillId="0" borderId="9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/>
    </xf>
    <xf numFmtId="2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shrinkToFit="1"/>
    </xf>
    <xf numFmtId="0" fontId="15" fillId="0" borderId="0" xfId="1" applyNumberFormat="1" applyFont="1" applyFill="1" applyBorder="1" applyAlignment="1" applyProtection="1">
      <alignment horizontal="center" vertical="top" wrapText="1" shrinkToFit="1"/>
    </xf>
    <xf numFmtId="0" fontId="12" fillId="0" borderId="2" xfId="2" applyFont="1" applyFill="1" applyBorder="1" applyAlignment="1">
      <alignment horizontal="center" vertical="distributed"/>
    </xf>
    <xf numFmtId="0" fontId="12" fillId="0" borderId="4" xfId="2" applyFont="1" applyFill="1" applyBorder="1" applyAlignment="1">
      <alignment horizontal="center" vertical="distributed"/>
    </xf>
    <xf numFmtId="2" fontId="4" fillId="0" borderId="16" xfId="1" applyNumberFormat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workbookViewId="0">
      <selection activeCell="F37" sqref="F37"/>
    </sheetView>
  </sheetViews>
  <sheetFormatPr defaultRowHeight="15"/>
  <cols>
    <col min="2" max="2" width="36.28515625" customWidth="1"/>
    <col min="3" max="3" width="31" customWidth="1"/>
    <col min="7" max="7" width="11.85546875" customWidth="1"/>
    <col min="12" max="12" width="13.5703125" customWidth="1"/>
  </cols>
  <sheetData>
    <row r="3" spans="1:12">
      <c r="B3" s="103" t="s">
        <v>47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.75" thickBot="1"/>
    <row r="5" spans="1:12" ht="15.75" thickBot="1">
      <c r="A5" s="8" t="s">
        <v>0</v>
      </c>
      <c r="B5" s="106" t="s">
        <v>1</v>
      </c>
      <c r="C5" s="106" t="s">
        <v>33</v>
      </c>
      <c r="D5" s="2" t="s">
        <v>2</v>
      </c>
      <c r="E5" s="70" t="s">
        <v>3</v>
      </c>
      <c r="F5" s="2" t="s">
        <v>4</v>
      </c>
      <c r="G5" s="1" t="s">
        <v>5</v>
      </c>
      <c r="H5" s="98" t="s">
        <v>29</v>
      </c>
      <c r="I5" s="4" t="s">
        <v>6</v>
      </c>
      <c r="J5" s="5" t="s">
        <v>7</v>
      </c>
      <c r="K5" s="104" t="s">
        <v>8</v>
      </c>
      <c r="L5" s="105"/>
    </row>
    <row r="6" spans="1:12" ht="23.25" customHeight="1" thickBot="1">
      <c r="A6" s="9" t="s">
        <v>9</v>
      </c>
      <c r="B6" s="107"/>
      <c r="C6" s="107"/>
      <c r="D6" s="3" t="s">
        <v>10</v>
      </c>
      <c r="E6" s="71"/>
      <c r="F6" s="3"/>
      <c r="G6" s="6" t="s">
        <v>11</v>
      </c>
      <c r="H6" s="99"/>
      <c r="I6" s="12" t="s">
        <v>12</v>
      </c>
      <c r="J6" s="13" t="s">
        <v>13</v>
      </c>
      <c r="K6" s="14" t="s">
        <v>14</v>
      </c>
      <c r="L6" s="78" t="s">
        <v>15</v>
      </c>
    </row>
    <row r="7" spans="1:12" ht="53.25" customHeight="1">
      <c r="A7" s="83">
        <v>1</v>
      </c>
      <c r="B7" s="84" t="s">
        <v>31</v>
      </c>
      <c r="C7" s="85"/>
      <c r="D7" s="89" t="s">
        <v>16</v>
      </c>
      <c r="E7" s="90">
        <v>288.86</v>
      </c>
      <c r="F7" s="91">
        <v>0</v>
      </c>
      <c r="G7" s="92">
        <f t="shared" ref="G7:G9" si="0">E7*F7</f>
        <v>0</v>
      </c>
      <c r="H7" s="45">
        <v>0</v>
      </c>
      <c r="I7" s="44"/>
      <c r="J7" s="44">
        <f t="shared" ref="J7:J8" si="1">E7*H7</f>
        <v>0</v>
      </c>
      <c r="K7" s="47">
        <v>0</v>
      </c>
      <c r="L7" s="47">
        <f t="shared" ref="L7:L9" si="2">J7*K7</f>
        <v>0</v>
      </c>
    </row>
    <row r="8" spans="1:12" ht="27.75" customHeight="1">
      <c r="A8" s="83">
        <v>2</v>
      </c>
      <c r="B8" s="84" t="s">
        <v>32</v>
      </c>
      <c r="C8" s="85"/>
      <c r="D8" s="89" t="s">
        <v>16</v>
      </c>
      <c r="E8" s="90">
        <v>288.86</v>
      </c>
      <c r="F8" s="91">
        <v>0</v>
      </c>
      <c r="G8" s="92">
        <f t="shared" si="0"/>
        <v>0</v>
      </c>
      <c r="H8" s="45">
        <v>0</v>
      </c>
      <c r="I8" s="48"/>
      <c r="J8" s="46">
        <f t="shared" si="1"/>
        <v>0</v>
      </c>
      <c r="K8" s="47">
        <v>0</v>
      </c>
      <c r="L8" s="47">
        <f t="shared" si="2"/>
        <v>0</v>
      </c>
    </row>
    <row r="9" spans="1:12" ht="39.75" customHeight="1">
      <c r="A9" s="83">
        <v>3</v>
      </c>
      <c r="B9" s="84" t="s">
        <v>55</v>
      </c>
      <c r="C9" s="85" t="s">
        <v>34</v>
      </c>
      <c r="D9" s="89" t="s">
        <v>16</v>
      </c>
      <c r="E9" s="90">
        <v>288.86</v>
      </c>
      <c r="F9" s="91">
        <v>0</v>
      </c>
      <c r="G9" s="92">
        <f t="shared" si="0"/>
        <v>0</v>
      </c>
      <c r="H9" s="93">
        <v>1.8</v>
      </c>
      <c r="I9" s="89" t="s">
        <v>18</v>
      </c>
      <c r="J9" s="89">
        <f>E9*H9</f>
        <v>519.94800000000009</v>
      </c>
      <c r="K9" s="94">
        <v>0</v>
      </c>
      <c r="L9" s="90">
        <f t="shared" si="2"/>
        <v>0</v>
      </c>
    </row>
    <row r="10" spans="1:12" ht="25.5" customHeight="1">
      <c r="A10" s="88">
        <v>4</v>
      </c>
      <c r="B10" s="84" t="s">
        <v>35</v>
      </c>
      <c r="C10" s="87" t="s">
        <v>36</v>
      </c>
      <c r="D10" s="89" t="s">
        <v>44</v>
      </c>
      <c r="E10" s="90">
        <v>288.86</v>
      </c>
      <c r="F10" s="91">
        <v>0</v>
      </c>
      <c r="G10" s="92">
        <f t="shared" ref="G10:G15" si="3">E10*F10</f>
        <v>0</v>
      </c>
      <c r="H10" s="93">
        <v>0.5</v>
      </c>
      <c r="I10" s="89" t="s">
        <v>17</v>
      </c>
      <c r="J10" s="89">
        <f t="shared" ref="J10:J15" si="4">E10*H10</f>
        <v>144.43</v>
      </c>
      <c r="K10" s="95">
        <v>0</v>
      </c>
      <c r="L10" s="90">
        <f t="shared" ref="L10:L15" si="5">J10*K10</f>
        <v>0</v>
      </c>
    </row>
    <row r="11" spans="1:12" ht="15" customHeight="1">
      <c r="A11" s="88">
        <v>5</v>
      </c>
      <c r="B11" s="84" t="s">
        <v>48</v>
      </c>
      <c r="C11" s="87" t="s">
        <v>51</v>
      </c>
      <c r="D11" s="89" t="s">
        <v>44</v>
      </c>
      <c r="E11" s="90">
        <v>288.86</v>
      </c>
      <c r="F11" s="91">
        <v>0</v>
      </c>
      <c r="G11" s="92">
        <f t="shared" si="3"/>
        <v>0</v>
      </c>
      <c r="H11" s="93">
        <v>1.1000000000000001</v>
      </c>
      <c r="I11" s="96" t="s">
        <v>44</v>
      </c>
      <c r="J11" s="89">
        <f>E11*H11</f>
        <v>317.74600000000004</v>
      </c>
      <c r="K11" s="95">
        <v>0</v>
      </c>
      <c r="L11" s="90">
        <f t="shared" si="5"/>
        <v>0</v>
      </c>
    </row>
    <row r="12" spans="1:12" ht="15" customHeight="1">
      <c r="A12" s="88">
        <v>6</v>
      </c>
      <c r="B12" s="84" t="s">
        <v>50</v>
      </c>
      <c r="C12" s="87" t="s">
        <v>52</v>
      </c>
      <c r="D12" s="89" t="s">
        <v>44</v>
      </c>
      <c r="E12" s="90">
        <v>288.86</v>
      </c>
      <c r="F12" s="91">
        <v>0</v>
      </c>
      <c r="G12" s="92">
        <f t="shared" si="3"/>
        <v>0</v>
      </c>
      <c r="H12" s="93">
        <v>1.1000000000000001</v>
      </c>
      <c r="I12" s="96" t="s">
        <v>44</v>
      </c>
      <c r="J12" s="89">
        <f>E12*H12</f>
        <v>317.74600000000004</v>
      </c>
      <c r="K12" s="95">
        <v>0</v>
      </c>
      <c r="L12" s="90">
        <f t="shared" si="5"/>
        <v>0</v>
      </c>
    </row>
    <row r="13" spans="1:12" ht="15" customHeight="1">
      <c r="A13" s="88">
        <v>7</v>
      </c>
      <c r="B13" s="84" t="s">
        <v>49</v>
      </c>
      <c r="C13" s="87" t="s">
        <v>53</v>
      </c>
      <c r="D13" s="89" t="s">
        <v>54</v>
      </c>
      <c r="E13" s="90">
        <v>28</v>
      </c>
      <c r="F13" s="91">
        <v>0</v>
      </c>
      <c r="G13" s="92">
        <f t="shared" si="3"/>
        <v>0</v>
      </c>
      <c r="H13" s="93">
        <v>1</v>
      </c>
      <c r="I13" s="96" t="s">
        <v>54</v>
      </c>
      <c r="J13" s="89">
        <f>E13*H13</f>
        <v>28</v>
      </c>
      <c r="K13" s="95">
        <v>0</v>
      </c>
      <c r="L13" s="90">
        <f t="shared" si="5"/>
        <v>0</v>
      </c>
    </row>
    <row r="14" spans="1:12" ht="40.5" customHeight="1">
      <c r="A14" s="88">
        <v>8</v>
      </c>
      <c r="B14" s="84" t="s">
        <v>56</v>
      </c>
      <c r="C14" s="87" t="s">
        <v>37</v>
      </c>
      <c r="D14" s="89" t="s">
        <v>44</v>
      </c>
      <c r="E14" s="90">
        <v>288.86</v>
      </c>
      <c r="F14" s="91">
        <v>0</v>
      </c>
      <c r="G14" s="92">
        <f t="shared" si="3"/>
        <v>0</v>
      </c>
      <c r="H14" s="93">
        <v>1.1000000000000001</v>
      </c>
      <c r="I14" s="89" t="s">
        <v>44</v>
      </c>
      <c r="J14" s="89">
        <f t="shared" si="4"/>
        <v>317.74600000000004</v>
      </c>
      <c r="K14" s="95">
        <v>0</v>
      </c>
      <c r="L14" s="90">
        <f t="shared" si="5"/>
        <v>0</v>
      </c>
    </row>
    <row r="15" spans="1:12" ht="24" customHeight="1">
      <c r="A15" s="86" t="s">
        <v>57</v>
      </c>
      <c r="B15" s="84"/>
      <c r="C15" s="87" t="s">
        <v>38</v>
      </c>
      <c r="D15" s="76" t="s">
        <v>44</v>
      </c>
      <c r="E15" s="72">
        <v>288.86</v>
      </c>
      <c r="F15" s="34">
        <v>0</v>
      </c>
      <c r="G15" s="35">
        <f t="shared" si="3"/>
        <v>0</v>
      </c>
      <c r="H15" s="93">
        <v>1.1000000000000001</v>
      </c>
      <c r="I15" s="89" t="s">
        <v>44</v>
      </c>
      <c r="J15" s="89">
        <f t="shared" si="4"/>
        <v>317.74600000000004</v>
      </c>
      <c r="K15" s="95">
        <v>0</v>
      </c>
      <c r="L15" s="90">
        <f t="shared" si="5"/>
        <v>0</v>
      </c>
    </row>
    <row r="16" spans="1:12" ht="15" customHeight="1">
      <c r="A16" s="86" t="s">
        <v>58</v>
      </c>
      <c r="B16" s="84"/>
      <c r="C16" s="87" t="s">
        <v>39</v>
      </c>
      <c r="D16" s="76" t="s">
        <v>44</v>
      </c>
      <c r="E16" s="72">
        <v>288.86</v>
      </c>
      <c r="F16" s="34">
        <v>0</v>
      </c>
      <c r="G16" s="35">
        <f t="shared" ref="G16:G19" si="6">E16*F16</f>
        <v>0</v>
      </c>
      <c r="H16" s="93">
        <v>0.04</v>
      </c>
      <c r="I16" s="89" t="s">
        <v>18</v>
      </c>
      <c r="J16" s="89">
        <f t="shared" ref="J16:J19" si="7">E16*H16</f>
        <v>11.554400000000001</v>
      </c>
      <c r="K16" s="95">
        <v>0</v>
      </c>
      <c r="L16" s="90">
        <f t="shared" ref="L16:L19" si="8">J16*K16</f>
        <v>0</v>
      </c>
    </row>
    <row r="17" spans="1:12" ht="38.25" customHeight="1">
      <c r="A17" s="88">
        <v>9</v>
      </c>
      <c r="B17" s="84" t="s">
        <v>40</v>
      </c>
      <c r="C17" s="87" t="s">
        <v>37</v>
      </c>
      <c r="D17" s="89" t="s">
        <v>45</v>
      </c>
      <c r="E17" s="90">
        <v>2</v>
      </c>
      <c r="F17" s="91">
        <v>0</v>
      </c>
      <c r="G17" s="92">
        <f t="shared" si="6"/>
        <v>0</v>
      </c>
      <c r="H17" s="93">
        <v>2</v>
      </c>
      <c r="I17" s="89" t="s">
        <v>44</v>
      </c>
      <c r="J17" s="89">
        <f t="shared" si="7"/>
        <v>4</v>
      </c>
      <c r="K17" s="95">
        <v>0</v>
      </c>
      <c r="L17" s="90">
        <f t="shared" si="8"/>
        <v>0</v>
      </c>
    </row>
    <row r="18" spans="1:12" ht="15.75" customHeight="1">
      <c r="A18" s="86" t="s">
        <v>59</v>
      </c>
      <c r="B18" s="84"/>
      <c r="C18" s="87" t="s">
        <v>38</v>
      </c>
      <c r="D18" s="76" t="s">
        <v>45</v>
      </c>
      <c r="E18" s="72">
        <v>2</v>
      </c>
      <c r="F18" s="34">
        <v>0</v>
      </c>
      <c r="G18" s="35">
        <f t="shared" si="6"/>
        <v>0</v>
      </c>
      <c r="H18" s="93">
        <v>2</v>
      </c>
      <c r="I18" s="89" t="s">
        <v>44</v>
      </c>
      <c r="J18" s="89">
        <f t="shared" si="7"/>
        <v>4</v>
      </c>
      <c r="K18" s="95">
        <v>0</v>
      </c>
      <c r="L18" s="90">
        <f t="shared" si="8"/>
        <v>0</v>
      </c>
    </row>
    <row r="19" spans="1:12" ht="28.5" customHeight="1">
      <c r="A19" s="86" t="s">
        <v>60</v>
      </c>
      <c r="B19" s="84"/>
      <c r="C19" s="87" t="s">
        <v>41</v>
      </c>
      <c r="D19" s="76" t="s">
        <v>45</v>
      </c>
      <c r="E19" s="72">
        <v>2</v>
      </c>
      <c r="F19" s="34">
        <v>0</v>
      </c>
      <c r="G19" s="35">
        <f t="shared" si="6"/>
        <v>0</v>
      </c>
      <c r="H19" s="93">
        <v>0.5</v>
      </c>
      <c r="I19" s="89" t="s">
        <v>18</v>
      </c>
      <c r="J19" s="89">
        <f t="shared" si="7"/>
        <v>1</v>
      </c>
      <c r="K19" s="95">
        <v>0</v>
      </c>
      <c r="L19" s="90">
        <f t="shared" si="8"/>
        <v>0</v>
      </c>
    </row>
    <row r="20" spans="1:12" ht="38.25" customHeight="1">
      <c r="A20" s="88">
        <v>10</v>
      </c>
      <c r="B20" s="84" t="s">
        <v>42</v>
      </c>
      <c r="C20" s="85" t="s">
        <v>43</v>
      </c>
      <c r="D20" s="89" t="s">
        <v>20</v>
      </c>
      <c r="E20" s="90">
        <v>0</v>
      </c>
      <c r="F20" s="91">
        <v>0</v>
      </c>
      <c r="G20" s="92">
        <f t="shared" ref="G20" si="9">E20*F20</f>
        <v>0</v>
      </c>
      <c r="H20" s="93">
        <v>0.24</v>
      </c>
      <c r="I20" s="89" t="s">
        <v>18</v>
      </c>
      <c r="J20" s="89">
        <f t="shared" ref="J20" si="10">E20*H20</f>
        <v>0</v>
      </c>
      <c r="K20" s="95">
        <v>0</v>
      </c>
      <c r="L20" s="90">
        <f t="shared" ref="L20" si="11">J20*K20</f>
        <v>0</v>
      </c>
    </row>
    <row r="21" spans="1:12" ht="14.25" customHeight="1">
      <c r="A21" s="23"/>
      <c r="B21" s="10" t="s">
        <v>19</v>
      </c>
      <c r="C21" s="21"/>
      <c r="D21" s="27"/>
      <c r="E21" s="33"/>
      <c r="F21" s="37">
        <v>0</v>
      </c>
      <c r="G21" s="38"/>
      <c r="H21" s="28"/>
      <c r="I21" s="76"/>
      <c r="J21" s="24"/>
      <c r="K21" s="39"/>
      <c r="L21" s="36"/>
    </row>
    <row r="22" spans="1:12" ht="14.25" customHeight="1" thickBot="1">
      <c r="A22" s="15"/>
      <c r="B22" s="77" t="s">
        <v>46</v>
      </c>
      <c r="C22" s="16"/>
      <c r="D22" s="89" t="s">
        <v>20</v>
      </c>
      <c r="E22" s="90">
        <v>60</v>
      </c>
      <c r="F22" s="91">
        <v>0</v>
      </c>
      <c r="G22" s="92">
        <f>E22*F22</f>
        <v>0</v>
      </c>
      <c r="H22" s="22"/>
      <c r="I22" s="7"/>
      <c r="J22" s="7"/>
      <c r="K22" s="40"/>
      <c r="L22" s="33">
        <v>0</v>
      </c>
    </row>
    <row r="23" spans="1:12" ht="12.75" customHeight="1" thickBot="1">
      <c r="A23" s="51"/>
      <c r="B23" s="52" t="s">
        <v>21</v>
      </c>
      <c r="C23" s="53"/>
      <c r="D23" s="53"/>
      <c r="E23" s="73"/>
      <c r="F23" s="54"/>
      <c r="G23" s="55">
        <f>SUM(G7:G22)</f>
        <v>0</v>
      </c>
      <c r="H23" s="56"/>
      <c r="I23" s="57"/>
      <c r="J23" s="57"/>
      <c r="K23" s="54"/>
      <c r="L23" s="79">
        <f>SUM(L7:L22)</f>
        <v>0</v>
      </c>
    </row>
    <row r="24" spans="1:12" ht="16.5" customHeight="1" thickBot="1">
      <c r="A24" s="51"/>
      <c r="B24" s="59" t="s">
        <v>22</v>
      </c>
      <c r="C24" s="53"/>
      <c r="D24" s="53"/>
      <c r="E24" s="73"/>
      <c r="F24" s="54"/>
      <c r="G24" s="58"/>
      <c r="H24" s="56"/>
      <c r="I24" s="57"/>
      <c r="J24" s="57"/>
      <c r="K24" s="54"/>
      <c r="L24" s="80"/>
    </row>
    <row r="25" spans="1:12" ht="12" customHeight="1">
      <c r="A25" s="23"/>
      <c r="B25" s="25" t="s">
        <v>23</v>
      </c>
      <c r="C25" s="21"/>
      <c r="D25" s="49"/>
      <c r="E25" s="36"/>
      <c r="F25" s="39"/>
      <c r="G25" s="60">
        <v>0</v>
      </c>
      <c r="H25" s="29">
        <v>5</v>
      </c>
      <c r="I25" s="50" t="s">
        <v>30</v>
      </c>
      <c r="J25" s="24"/>
      <c r="K25" s="39"/>
      <c r="L25" s="36">
        <f>L23*H25%</f>
        <v>0</v>
      </c>
    </row>
    <row r="26" spans="1:12" ht="13.5" customHeight="1" thickBot="1">
      <c r="A26" s="23"/>
      <c r="B26" s="25" t="s">
        <v>24</v>
      </c>
      <c r="C26" s="21"/>
      <c r="D26" s="43" t="s">
        <v>25</v>
      </c>
      <c r="E26" s="36">
        <v>5</v>
      </c>
      <c r="F26" s="39"/>
      <c r="G26" s="66">
        <v>0</v>
      </c>
      <c r="H26" s="29"/>
      <c r="I26" s="24"/>
      <c r="J26" s="24"/>
      <c r="K26" s="39">
        <v>0</v>
      </c>
      <c r="L26" s="36">
        <f>K26*E26</f>
        <v>0</v>
      </c>
    </row>
    <row r="27" spans="1:12" ht="20.25" customHeight="1" thickBot="1">
      <c r="A27" s="15"/>
      <c r="B27" s="11" t="s">
        <v>26</v>
      </c>
      <c r="C27" s="16"/>
      <c r="D27" s="17"/>
      <c r="E27" s="74"/>
      <c r="F27" s="34"/>
      <c r="G27" s="68">
        <f>SUM(G23:G26)</f>
        <v>0</v>
      </c>
      <c r="H27" s="26"/>
      <c r="I27" s="16"/>
      <c r="J27" s="16"/>
      <c r="K27" s="18"/>
      <c r="L27" s="81"/>
    </row>
    <row r="28" spans="1:12" ht="17.25" customHeight="1" thickBot="1">
      <c r="A28" s="63"/>
      <c r="B28" s="64" t="s">
        <v>27</v>
      </c>
      <c r="C28" s="19"/>
      <c r="D28" s="20"/>
      <c r="E28" s="75"/>
      <c r="F28" s="61"/>
      <c r="G28" s="67"/>
      <c r="H28" s="62"/>
      <c r="I28" s="19"/>
      <c r="J28" s="19"/>
      <c r="K28" s="69"/>
      <c r="L28" s="82">
        <f>SUM(L23:L27)</f>
        <v>0</v>
      </c>
    </row>
    <row r="29" spans="1:12" ht="18" customHeight="1" thickBot="1">
      <c r="A29" s="51"/>
      <c r="B29" s="65" t="s">
        <v>28</v>
      </c>
      <c r="C29" s="100">
        <f>G27+L28</f>
        <v>0</v>
      </c>
      <c r="D29" s="101"/>
      <c r="E29" s="101"/>
      <c r="F29" s="101"/>
      <c r="G29" s="101"/>
      <c r="H29" s="101"/>
      <c r="I29" s="101"/>
      <c r="J29" s="101"/>
      <c r="K29" s="101"/>
      <c r="L29" s="102"/>
    </row>
    <row r="30" spans="1:1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41"/>
      <c r="L30" s="31"/>
    </row>
    <row r="31" spans="1:12" ht="15" customHeight="1">
      <c r="A31" s="30"/>
      <c r="B31" s="97"/>
      <c r="C31" s="97"/>
      <c r="D31" s="31"/>
      <c r="E31" s="31"/>
      <c r="F31" s="31"/>
      <c r="G31" s="31"/>
      <c r="H31" s="32"/>
      <c r="I31" s="32"/>
      <c r="J31" s="32"/>
      <c r="K31" s="42"/>
      <c r="L31" s="32"/>
    </row>
  </sheetData>
  <mergeCells count="7">
    <mergeCell ref="B31:C31"/>
    <mergeCell ref="H5:H6"/>
    <mergeCell ref="C29:L29"/>
    <mergeCell ref="B3:L3"/>
    <mergeCell ref="K5:L5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2015-12-06T21:03:47Z</dcterms:created>
  <dcterms:modified xsi:type="dcterms:W3CDTF">2016-05-17T13:11:17Z</dcterms:modified>
</cp:coreProperties>
</file>