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45" windowWidth="14415" windowHeight="11700" tabRatio="921"/>
  </bookViews>
  <sheets>
    <sheet name="10.ЭОМ" sheetId="45" r:id="rId1"/>
  </sheets>
  <definedNames>
    <definedName name="_ggg1">#REF!</definedName>
    <definedName name="_ggg2">#REF!</definedName>
    <definedName name="_ggg3">#REF!</definedName>
    <definedName name="_ggg4">#REF!</definedName>
    <definedName name="_ggg5">#REF!</definedName>
    <definedName name="_ggg6">#REF!</definedName>
    <definedName name="_kar1">#REF!</definedName>
    <definedName name="_kar2">#REF!</definedName>
    <definedName name="_kt1">#REF!</definedName>
    <definedName name="_kt2">#REF!</definedName>
    <definedName name="_kt3">#REF!</definedName>
    <definedName name="_kt4">#REF!</definedName>
    <definedName name="_kt5">#REF!</definedName>
    <definedName name="_kt6">#REF!</definedName>
    <definedName name="_or1">#REF!</definedName>
    <definedName name="ALAN">#REF!</definedName>
    <definedName name="alana">#REF!</definedName>
    <definedName name="alanb">#REF!</definedName>
    <definedName name="car">#REF!</definedName>
    <definedName name="CHF">#REF!</definedName>
    <definedName name="CHFE">#REF!</definedName>
    <definedName name="DM">#REF!</definedName>
    <definedName name="EGBP">#REF!</definedName>
    <definedName name="egkk">#REF!</definedName>
    <definedName name="EGKN">#REF!</definedName>
    <definedName name="EIKN">#REF!</definedName>
    <definedName name="EJPY">#REF!</definedName>
    <definedName name="EKN">#REF!</definedName>
    <definedName name="EMKN">#REF!</definedName>
    <definedName name="ENOK">#REF!</definedName>
    <definedName name="ESEK">#REF!</definedName>
    <definedName name="ESFR">#REF!</definedName>
    <definedName name="EU">#REF!</definedName>
    <definedName name="EUR">#REF!</definedName>
    <definedName name="EURE">#REF!</definedName>
    <definedName name="eurR">#REF!</definedName>
    <definedName name="FF">#REF!</definedName>
    <definedName name="FIN">#REF!</definedName>
    <definedName name="fire">#REF!</definedName>
    <definedName name="GBP">#REF!</definedName>
    <definedName name="GBPE">#REF!</definedName>
    <definedName name="gkk">#REF!</definedName>
    <definedName name="GKN">#REF!</definedName>
    <definedName name="HFL">#REF!</definedName>
    <definedName name="ik">#REF!</definedName>
    <definedName name="IKN">#REF!</definedName>
    <definedName name="JPY">#REF!</definedName>
    <definedName name="JPYE">#REF!</definedName>
    <definedName name="kar">#REF!</definedName>
    <definedName name="KUR">#REF!</definedName>
    <definedName name="MHR">#REF!</definedName>
    <definedName name="MHRK">#REF!</definedName>
    <definedName name="MKN">#REF!</definedName>
    <definedName name="MKNI">#REF!</definedName>
    <definedName name="MKNL">#REF!</definedName>
    <definedName name="MKNY">#REF!</definedName>
    <definedName name="NFL">#REF!</definedName>
    <definedName name="NOK">#REF!</definedName>
    <definedName name="NOKE">#REF!</definedName>
    <definedName name="p">#REF!</definedName>
    <definedName name="parite">#REF!</definedName>
    <definedName name="RBL">#REF!</definedName>
    <definedName name="RBLE">#REF!</definedName>
    <definedName name="ruble">#REF!</definedName>
    <definedName name="SAAT">#REF!</definedName>
    <definedName name="SEK">#REF!</definedName>
    <definedName name="SEKE">#REF!</definedName>
    <definedName name="SFR">#REF!</definedName>
    <definedName name="SFRE">#REF!</definedName>
    <definedName name="sur">#REF!</definedName>
    <definedName name="SÜRE">#REF!</definedName>
    <definedName name="tl">#REF!</definedName>
    <definedName name="TURK">#REF!</definedName>
    <definedName name="TURK_DIR">#REF!</definedName>
    <definedName name="TURK_DIRP">#REF!</definedName>
    <definedName name="TURK_END">#REF!</definedName>
    <definedName name="TURK_ENDP">#REF!</definedName>
    <definedName name="TURKD">#REF!</definedName>
    <definedName name="TURKID">#REF!</definedName>
    <definedName name="TURKID_AA">#REF!</definedName>
    <definedName name="TURKP">#REF!</definedName>
    <definedName name="USD">#REF!</definedName>
    <definedName name="USDE">#REF!</definedName>
    <definedName name="x">#REF!</definedName>
    <definedName name="YEREL">#REF!</definedName>
    <definedName name="YEREL_DIR">#REF!</definedName>
    <definedName name="YEREL_DIRP">#REF!</definedName>
    <definedName name="YEREL_END">#REF!</definedName>
    <definedName name="YEREL_ENDP">#REF!</definedName>
    <definedName name="YERELID">#REF!</definedName>
    <definedName name="YERELID_AA">#REF!</definedName>
    <definedName name="YERELP">#REF!</definedName>
    <definedName name="Август">#REF!</definedName>
    <definedName name="Апрель">#REF!</definedName>
    <definedName name="Аренда_помещений">#REF!</definedName>
    <definedName name="Затраты_на_товары">#REF!</definedName>
    <definedName name="Июль">#REF!</definedName>
    <definedName name="Июнь">#REF!</definedName>
    <definedName name="Май">#REF!</definedName>
    <definedName name="Март">#REF!</definedName>
    <definedName name="Март96">#REF!</definedName>
    <definedName name="Налоги_и_выплаты">#REF!</definedName>
    <definedName name="_xlnm.Print_Area" localSheetId="0">'10.ЭОМ'!$A$1:$L$196</definedName>
    <definedName name="Полная_выручка">#REF!</definedName>
    <definedName name="Прибыль">#REF!</definedName>
    <definedName name="Приход">#REF!</definedName>
    <definedName name="Проценты_по_кредитам">#REF!</definedName>
    <definedName name="Расходы_Всего">#REF!</definedName>
    <definedName name="Реклама">#REF!</definedName>
    <definedName name="Статьи_расходов">#REF!</definedName>
  </definedNames>
  <calcPr calcId="145621"/>
  <customWorkbookViews>
    <customWorkbookView name="1" guid="{696F226A-CA3B-4FC6-A783-738CC92B2C0A}" maximized="1" windowWidth="1020" windowHeight="599" activeSheetId="13"/>
  </customWorkbookViews>
</workbook>
</file>

<file path=xl/calcChain.xml><?xml version="1.0" encoding="utf-8"?>
<calcChain xmlns="http://schemas.openxmlformats.org/spreadsheetml/2006/main">
  <c r="K173" i="45" l="1"/>
  <c r="K171" i="45"/>
  <c r="K157" i="45"/>
  <c r="L157" i="45" s="1"/>
  <c r="K158" i="45"/>
  <c r="L158" i="45" s="1"/>
  <c r="K159" i="45"/>
  <c r="K160" i="45"/>
  <c r="L160" i="45" s="1"/>
  <c r="K161" i="45"/>
  <c r="L161" i="45" s="1"/>
  <c r="K162" i="45"/>
  <c r="L162" i="45" s="1"/>
  <c r="K163" i="45"/>
  <c r="K164" i="45"/>
  <c r="K165" i="45"/>
  <c r="K166" i="45"/>
  <c r="L166" i="45" s="1"/>
  <c r="K168" i="45"/>
  <c r="K169" i="45"/>
  <c r="K170" i="45"/>
  <c r="K172" i="45"/>
  <c r="L172" i="45" s="1"/>
  <c r="K174" i="45"/>
  <c r="K175" i="45"/>
  <c r="K150" i="45"/>
  <c r="L146" i="45"/>
  <c r="K91" i="45"/>
  <c r="K92" i="45"/>
  <c r="K109" i="45" s="1"/>
  <c r="L109" i="45" s="1"/>
  <c r="K93" i="45"/>
  <c r="L93" i="45" s="1"/>
  <c r="K94" i="45"/>
  <c r="K95" i="45"/>
  <c r="K96" i="45"/>
  <c r="K97" i="45"/>
  <c r="L97" i="45" s="1"/>
  <c r="K98" i="45"/>
  <c r="K99" i="45"/>
  <c r="K100" i="45"/>
  <c r="K101" i="45"/>
  <c r="L101" i="45" s="1"/>
  <c r="K102" i="45"/>
  <c r="K103" i="45"/>
  <c r="K104" i="45"/>
  <c r="K105" i="45"/>
  <c r="L105" i="45" s="1"/>
  <c r="K106" i="45"/>
  <c r="K107" i="45"/>
  <c r="K108" i="45"/>
  <c r="L108" i="45"/>
  <c r="K111" i="45"/>
  <c r="K147" i="45" s="1"/>
  <c r="L147" i="45" s="1"/>
  <c r="K112" i="45"/>
  <c r="K113" i="45"/>
  <c r="L113" i="45" s="1"/>
  <c r="K114" i="45"/>
  <c r="K115" i="45"/>
  <c r="K116" i="45"/>
  <c r="K117" i="45"/>
  <c r="L117" i="45" s="1"/>
  <c r="K118" i="45"/>
  <c r="K119" i="45"/>
  <c r="K120" i="45"/>
  <c r="K121" i="45"/>
  <c r="L121" i="45" s="1"/>
  <c r="K122" i="45"/>
  <c r="K123" i="45"/>
  <c r="K124" i="45"/>
  <c r="K125" i="45"/>
  <c r="L125" i="45" s="1"/>
  <c r="K126" i="45"/>
  <c r="K127" i="45"/>
  <c r="K128" i="45"/>
  <c r="K129" i="45"/>
  <c r="L129" i="45" s="1"/>
  <c r="K130" i="45"/>
  <c r="K131" i="45"/>
  <c r="K132" i="45"/>
  <c r="K135" i="45"/>
  <c r="K136" i="45"/>
  <c r="K137" i="45"/>
  <c r="K138" i="45"/>
  <c r="L138" i="45" s="1"/>
  <c r="K139" i="45"/>
  <c r="K140" i="45"/>
  <c r="K141" i="45"/>
  <c r="K142" i="45"/>
  <c r="L142" i="45" s="1"/>
  <c r="K143" i="45"/>
  <c r="K144" i="45"/>
  <c r="K145" i="45"/>
  <c r="K149" i="45"/>
  <c r="K176" i="45" s="1"/>
  <c r="K151" i="45"/>
  <c r="L151" i="45" s="1"/>
  <c r="K152" i="45"/>
  <c r="L152" i="45" s="1"/>
  <c r="K153" i="45"/>
  <c r="L153" i="45"/>
  <c r="K154" i="45"/>
  <c r="K155" i="45"/>
  <c r="L155" i="45"/>
  <c r="K156" i="45"/>
  <c r="L156" i="45" s="1"/>
  <c r="L163" i="45"/>
  <c r="L165" i="45"/>
  <c r="K167" i="45"/>
  <c r="L167" i="45"/>
  <c r="L169" i="45"/>
  <c r="L171" i="45"/>
  <c r="L173" i="45"/>
  <c r="L175" i="45"/>
  <c r="K21" i="45"/>
  <c r="K22" i="45"/>
  <c r="K23" i="45"/>
  <c r="L23" i="45" s="1"/>
  <c r="K24" i="45"/>
  <c r="K53" i="45" s="1"/>
  <c r="L53" i="45" s="1"/>
  <c r="K25" i="45"/>
  <c r="K26" i="45"/>
  <c r="K27" i="45"/>
  <c r="L27" i="45" s="1"/>
  <c r="K28" i="45"/>
  <c r="K29" i="45"/>
  <c r="K30" i="45"/>
  <c r="K31" i="45"/>
  <c r="L31" i="45" s="1"/>
  <c r="K32" i="45"/>
  <c r="K33" i="45"/>
  <c r="K34" i="45"/>
  <c r="K35" i="45"/>
  <c r="L35" i="45" s="1"/>
  <c r="K36" i="45"/>
  <c r="K37" i="45"/>
  <c r="K38" i="45"/>
  <c r="K39" i="45"/>
  <c r="L39" i="45" s="1"/>
  <c r="K40" i="45"/>
  <c r="K41" i="45"/>
  <c r="K42" i="45"/>
  <c r="K43" i="45"/>
  <c r="L43" i="45" s="1"/>
  <c r="K44" i="45"/>
  <c r="K45" i="45"/>
  <c r="K46" i="45"/>
  <c r="K47" i="45"/>
  <c r="L47" i="45" s="1"/>
  <c r="K48" i="45"/>
  <c r="K49" i="45"/>
  <c r="K50" i="45"/>
  <c r="L50" i="45" s="1"/>
  <c r="K51" i="45"/>
  <c r="L52" i="45"/>
  <c r="K88" i="45"/>
  <c r="L88" i="45"/>
  <c r="K87" i="45"/>
  <c r="L87" i="45"/>
  <c r="K86" i="45"/>
  <c r="L86" i="45"/>
  <c r="K85" i="45"/>
  <c r="L85" i="45"/>
  <c r="K84" i="45"/>
  <c r="L84" i="45"/>
  <c r="K83" i="45"/>
  <c r="L83" i="45"/>
  <c r="K82" i="45"/>
  <c r="L82" i="45"/>
  <c r="K81" i="45"/>
  <c r="L81" i="45"/>
  <c r="K80" i="45"/>
  <c r="L80" i="45"/>
  <c r="K79" i="45"/>
  <c r="L79" i="45"/>
  <c r="K78" i="45"/>
  <c r="L78" i="45"/>
  <c r="K76" i="45"/>
  <c r="L76" i="45"/>
  <c r="K75" i="45"/>
  <c r="L75" i="45"/>
  <c r="K74" i="45"/>
  <c r="L74" i="45"/>
  <c r="K73" i="45"/>
  <c r="L73" i="45"/>
  <c r="K72" i="45"/>
  <c r="L72" i="45"/>
  <c r="K71" i="45"/>
  <c r="L71" i="45"/>
  <c r="K70" i="45"/>
  <c r="L70" i="45"/>
  <c r="K69" i="45"/>
  <c r="L69" i="45"/>
  <c r="K68" i="45"/>
  <c r="L68" i="45"/>
  <c r="K67" i="45"/>
  <c r="L67" i="45"/>
  <c r="K66" i="45"/>
  <c r="L66" i="45"/>
  <c r="K65" i="45"/>
  <c r="L65" i="45"/>
  <c r="K64" i="45"/>
  <c r="L64" i="45"/>
  <c r="K63" i="45"/>
  <c r="L63" i="45"/>
  <c r="K62" i="45"/>
  <c r="L62" i="45"/>
  <c r="K61" i="45"/>
  <c r="L61" i="45"/>
  <c r="K60" i="45"/>
  <c r="L60" i="45"/>
  <c r="K59" i="45"/>
  <c r="L59" i="45"/>
  <c r="K58" i="45"/>
  <c r="L58" i="45"/>
  <c r="K57" i="45"/>
  <c r="L57" i="45"/>
  <c r="K56" i="45"/>
  <c r="K55" i="45"/>
  <c r="L55" i="45" s="1"/>
  <c r="L145" i="45"/>
  <c r="L144" i="45"/>
  <c r="L143" i="45"/>
  <c r="L141" i="45"/>
  <c r="L140" i="45"/>
  <c r="L139" i="45"/>
  <c r="L137" i="45"/>
  <c r="L136" i="45"/>
  <c r="L135" i="45"/>
  <c r="L134" i="45"/>
  <c r="L133" i="45"/>
  <c r="L132" i="45"/>
  <c r="L131" i="45"/>
  <c r="L130" i="45"/>
  <c r="L128" i="45"/>
  <c r="L127" i="45"/>
  <c r="L126" i="45"/>
  <c r="L124" i="45"/>
  <c r="L123" i="45"/>
  <c r="L122" i="45"/>
  <c r="L120" i="45"/>
  <c r="L119" i="45"/>
  <c r="L118" i="45"/>
  <c r="L116" i="45"/>
  <c r="L115" i="45"/>
  <c r="L114" i="45"/>
  <c r="L112" i="45"/>
  <c r="L111" i="45"/>
  <c r="L174" i="45"/>
  <c r="L170" i="45"/>
  <c r="L168" i="45"/>
  <c r="L164" i="45"/>
  <c r="L159" i="45"/>
  <c r="L154" i="45"/>
  <c r="L150" i="45"/>
  <c r="L107" i="45"/>
  <c r="L106" i="45"/>
  <c r="L104" i="45"/>
  <c r="L103" i="45"/>
  <c r="L102" i="45"/>
  <c r="L100" i="45"/>
  <c r="L99" i="45"/>
  <c r="L98" i="45"/>
  <c r="L96" i="45"/>
  <c r="L95" i="45"/>
  <c r="L94" i="45"/>
  <c r="L92" i="45"/>
  <c r="L91" i="45"/>
  <c r="L51" i="45"/>
  <c r="L49" i="45"/>
  <c r="L56" i="45"/>
  <c r="L48" i="45"/>
  <c r="L46" i="45"/>
  <c r="L45" i="45"/>
  <c r="L44" i="45"/>
  <c r="L42" i="45"/>
  <c r="L41" i="45"/>
  <c r="L40" i="45"/>
  <c r="L38" i="45"/>
  <c r="L37" i="45"/>
  <c r="L36" i="45"/>
  <c r="L34" i="45"/>
  <c r="L33" i="45"/>
  <c r="L32" i="45"/>
  <c r="L30" i="45"/>
  <c r="L29" i="45"/>
  <c r="L28" i="45"/>
  <c r="L26" i="45"/>
  <c r="L25" i="45"/>
  <c r="L24" i="45"/>
  <c r="L22" i="45"/>
  <c r="L21" i="45"/>
  <c r="L149" i="45"/>
  <c r="L176" i="45" l="1"/>
  <c r="K89" i="45"/>
  <c r="L89" i="45" s="1"/>
  <c r="K177" i="45" l="1"/>
  <c r="L177" i="45" s="1"/>
  <c r="L178" i="45" s="1"/>
</calcChain>
</file>

<file path=xl/sharedStrings.xml><?xml version="1.0" encoding="utf-8"?>
<sst xmlns="http://schemas.openxmlformats.org/spreadsheetml/2006/main" count="617" uniqueCount="253">
  <si>
    <t>Наименование работ</t>
  </si>
  <si>
    <t>Объем</t>
  </si>
  <si>
    <t>Всего по конкурсной документации</t>
  </si>
  <si>
    <t>Состав работ/Примечания</t>
  </si>
  <si>
    <t>Материал. Марка/Производитель</t>
  </si>
  <si>
    <t>Ед. изм.</t>
  </si>
  <si>
    <t xml:space="preserve"> ИТОГО, Стоимость, (в руб. с НДС)
(вкл. НДС) </t>
  </si>
  <si>
    <t>1</t>
  </si>
  <si>
    <t>на ед.</t>
  </si>
  <si>
    <t>всего</t>
  </si>
  <si>
    <t>В т.ч. НДС 18%:</t>
  </si>
  <si>
    <t xml:space="preserve">Приложение №1 к Дополнительному соглашению №2 </t>
  </si>
  <si>
    <t>к Договору 0206/15 от 02.06.2015г.</t>
  </si>
  <si>
    <t>Cмета</t>
  </si>
  <si>
    <t>ЭЛЕКТРООБОРУДОВАНИЕ И ЭЛЕКТРООСВЕЩЕНИЕ/ ELECTRICAL EQUIPMEBT AND LIGHTING</t>
  </si>
  <si>
    <t>№ п/п</t>
  </si>
  <si>
    <t>№ по смете</t>
  </si>
  <si>
    <t>Стоимость монтажных работ,  (в руб. с НДС)</t>
  </si>
  <si>
    <t>Спецификация оборудования и материалов, системы Электрооборудования и Электроосвещения</t>
  </si>
  <si>
    <t>Трансформаторная подстанция 10/0,4кВ</t>
  </si>
  <si>
    <t>шт.</t>
  </si>
  <si>
    <t>шт</t>
  </si>
  <si>
    <t>Legrand</t>
  </si>
  <si>
    <t>м</t>
  </si>
  <si>
    <t>ДКС</t>
  </si>
  <si>
    <t>Россия</t>
  </si>
  <si>
    <t>Итого по разделу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</si>
  <si>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</si>
  <si>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</si>
  <si>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</si>
  <si>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</si>
  <si>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</si>
  <si>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</si>
  <si>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</si>
  <si>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</si>
  <si>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</si>
  <si>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</si>
  <si>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8</t>
  </si>
  <si>
    <t>13</t>
  </si>
  <si>
    <t>14</t>
  </si>
  <si>
    <t>15</t>
  </si>
  <si>
    <t>17</t>
  </si>
  <si>
    <t>18</t>
  </si>
  <si>
    <t>Schneider Electric</t>
  </si>
  <si>
    <t>16</t>
  </si>
  <si>
    <t>19</t>
  </si>
  <si>
    <t>20</t>
  </si>
  <si>
    <t>21</t>
  </si>
  <si>
    <t>Lighting and Small Power Distribution Boards</t>
  </si>
  <si>
    <t>22</t>
  </si>
  <si>
    <t xml:space="preserve">Распределительный настенный шкаф ЩО-0.1
Металлический шкаф с дверцей IP31
800х600х250мм 
</t>
  </si>
  <si>
    <t>23</t>
  </si>
  <si>
    <t xml:space="preserve">Распределительный настенный шкаф ЩОА-0.1
Металлический шкаф с дверцей IP31
600х600х250мм 
</t>
  </si>
  <si>
    <t>24</t>
  </si>
  <si>
    <t xml:space="preserve">Распределительный настенный шкаф ЩО-0.2
Металлический шкаф с дверцей IP31
800х600х250мм 
</t>
  </si>
  <si>
    <t>25</t>
  </si>
  <si>
    <t xml:space="preserve">Распределительный настенный шкаф ЩОА-0.2
Металлический шкаф с дверцей IP31
600х600х250мм 
</t>
  </si>
  <si>
    <t>26</t>
  </si>
  <si>
    <t xml:space="preserve">Распределительный настенный шкаф ЩО-0.3
Металлический шкаф с дверцей IP31
800х600х250мм 
</t>
  </si>
  <si>
    <t>27</t>
  </si>
  <si>
    <t xml:space="preserve">Распределительный настенный шкаф ЩОА-0.3
Металлический шкаф с дверцей IP31
600х600х250мм 
</t>
  </si>
  <si>
    <t>28</t>
  </si>
  <si>
    <t xml:space="preserve">Распределительный настенный шкаф ЩО-1.1
Металлический шкаф с дверцей IP31
800х600х250мм 
</t>
  </si>
  <si>
    <t>29</t>
  </si>
  <si>
    <t xml:space="preserve">Распределительный настенный шкаф ЩОА-1.1
Металлический шкаф с дверцей IP31
600х600х250мм 
</t>
  </si>
  <si>
    <t>30</t>
  </si>
  <si>
    <t xml:space="preserve">Распределительный настенный шкаф ЩО-1.2
Металлический шкаф с дверцей IP31
800х600х250мм 
</t>
  </si>
  <si>
    <t>31</t>
  </si>
  <si>
    <t xml:space="preserve">Распределительный настенный шкаф ЩОА-1.2
Металлический шкаф с дверцей IP31
600х600х250мм 
</t>
  </si>
  <si>
    <t>32</t>
  </si>
  <si>
    <t xml:space="preserve">Распределительный настенный шкаф ЩО-2.1
Металлический шкаф с дверцей IP31
800х600х250мм 
</t>
  </si>
  <si>
    <t>33</t>
  </si>
  <si>
    <t xml:space="preserve">Распределительный настенный шкаф ЩОА-2.1
Металлический шкаф с дверцей IP31
600х600х250мм 
</t>
  </si>
  <si>
    <t>34</t>
  </si>
  <si>
    <t xml:space="preserve">Распределительный настенный шкаф ЩО-2.2
Металлический шкаф с дверцей IP31
800х600х250мм 
</t>
  </si>
  <si>
    <t>35</t>
  </si>
  <si>
    <t xml:space="preserve">Распределительный настенный шкаф ЩОA-2.2
Металлический шкаф с дверцей IP31
600х600х250мм 
</t>
  </si>
  <si>
    <t>36</t>
  </si>
  <si>
    <t xml:space="preserve">Распределительный настенный шкаф ЩО-3.1
Металлический шкаф с дверцей IP31
800х600х250мм 
</t>
  </si>
  <si>
    <t>37</t>
  </si>
  <si>
    <t xml:space="preserve">Распределительный настенный шкаф ЩОA-3.1
Металлический шкаф с дверцей IP31
600х600х250мм 
</t>
  </si>
  <si>
    <t>38</t>
  </si>
  <si>
    <t xml:space="preserve">Распределительный настенный шкаф ЩО-3.2
Металлический шкаф с дверцей IP31
800х600х250мм 
</t>
  </si>
  <si>
    <t>39</t>
  </si>
  <si>
    <t xml:space="preserve">Распределительный настенный шкаф ЩОA-3.2
Металлический шкаф с дверцей IP31
600х600х250мм 
</t>
  </si>
  <si>
    <t>40</t>
  </si>
  <si>
    <t xml:space="preserve">Распределительный настенный шкаф ЩО-4.1
Металлический шкаф с дверцей IP31
800х600х250мм 
</t>
  </si>
  <si>
    <t>41</t>
  </si>
  <si>
    <t xml:space="preserve">Распределительный настенный шкаф ЩОA-4.1
Металлический шкаф с дверцей IP31
600х600х250мм 
</t>
  </si>
  <si>
    <t>42</t>
  </si>
  <si>
    <t xml:space="preserve">Распределительный настенный шкаф ЩС-3.1
Металлический шкаф с дверцей IP31
600х600х250мм 
</t>
  </si>
  <si>
    <t>43</t>
  </si>
  <si>
    <t xml:space="preserve">Распределительный настенный шкаф ЩС-3.2
Металлический шкаф с дверцей IP31
600х600х250мм 
</t>
  </si>
  <si>
    <t>44</t>
  </si>
  <si>
    <t xml:space="preserve">Распределительный настенный шкаф ЩС-4.1
Металлический шкаф с дверцей IP31
600х600х250мм 
</t>
  </si>
  <si>
    <t>45</t>
  </si>
  <si>
    <t xml:space="preserve">Распределительный настенный шкаф ЩМ
Металлический шкаф с дверцей IP31
585х350х145мм 
</t>
  </si>
  <si>
    <t>46</t>
  </si>
  <si>
    <t xml:space="preserve">Распределительный настенный шкаф ЩСС-1
Металлический шкаф с дверцей IP31
800х600х250мм 
</t>
  </si>
  <si>
    <t>47</t>
  </si>
  <si>
    <t xml:space="preserve">Распределительный настенный шкаф ЩСС-2
Металлический шкаф с дверцей IP31
800х600х250мм 
</t>
  </si>
  <si>
    <t>48</t>
  </si>
  <si>
    <t xml:space="preserve">Распределительный настенный шкаф ЩК-4.1
Металлический шкаф с дверцей IP31
800х600х250мм 
</t>
  </si>
  <si>
    <t>49</t>
  </si>
  <si>
    <t xml:space="preserve">Распределительный настенный шкаф ЩНО
Металлический шкаф с дверцей IP31
800х600х250мм 
</t>
  </si>
  <si>
    <t>50</t>
  </si>
  <si>
    <t xml:space="preserve">Распределительный настенный шкаф ЩВ3-1.1
Металлический шкаф с дверцей IP31
800х300х215мм 
</t>
  </si>
  <si>
    <t>51</t>
  </si>
  <si>
    <t xml:space="preserve">Распределительный настенный шкаф ЩВ3-1.2
Металлический шкаф с дверцей IP31
800х300х215мм 
</t>
  </si>
  <si>
    <t>52</t>
  </si>
  <si>
    <t>Заземление и уравнивание потенциалов</t>
  </si>
  <si>
    <t>Оцинкованная полоса заземления 40x4мм</t>
  </si>
  <si>
    <t>Dehn Sohne</t>
  </si>
  <si>
    <t>Оцинкованная полоса заземления 30x3,5мм</t>
  </si>
  <si>
    <t>Стержень глубинного заземлителя D=20мм, L=1500мм</t>
  </si>
  <si>
    <t>Соединительный зажим для стержней заземлителя, D=20мм</t>
  </si>
  <si>
    <t>Ударный наконечник стержня заземлителя, D=20мм</t>
  </si>
  <si>
    <t>Рытье и засыпка траншеи</t>
  </si>
  <si>
    <t>м3</t>
  </si>
  <si>
    <t>Шина уравнивания потенциалов в пром.исполнении, 8 подключений, с изоляторами</t>
  </si>
  <si>
    <t>Шина уравнивания потенциалов К12 с насадными клеммами, вариант А, 10х2,5-95кв.мм.</t>
  </si>
  <si>
    <t>Шина уравнивания потенциалов К12 с насадными клеммами, вариант B (UV-исполнение), 10х2,5-95кв.мм.</t>
  </si>
  <si>
    <t>Коробка уравнивания потенциалов</t>
  </si>
  <si>
    <t>Электромонтаж</t>
  </si>
  <si>
    <t>Заземляющий провод</t>
  </si>
  <si>
    <t>ПуГв 1х2,5</t>
  </si>
  <si>
    <t>м.</t>
  </si>
  <si>
    <t>ПуГв 1х6</t>
  </si>
  <si>
    <t>ПуГв 1х16</t>
  </si>
  <si>
    <t>ПуГв 1х25</t>
  </si>
  <si>
    <t>ПуГв 1х50</t>
  </si>
  <si>
    <t>Настенный держатель полосы, комплект с дюбелем и шурупом</t>
  </si>
  <si>
    <t>К-188</t>
  </si>
  <si>
    <t>Наконечник для провода 1х2,5 мм2</t>
  </si>
  <si>
    <t>Наконечник для провода 1х6 мм2</t>
  </si>
  <si>
    <t>Наконечник для провода 1х16 мм2</t>
  </si>
  <si>
    <t>Наконечник для провода 1х25 мм2</t>
  </si>
  <si>
    <t>Наконечник для провода 1х50 мм2</t>
  </si>
  <si>
    <t>Остальной вспомагательный материал</t>
  </si>
  <si>
    <t>комп.</t>
  </si>
  <si>
    <t>Молниезащита</t>
  </si>
  <si>
    <t>Круглый проводник ∅8мм, оцинкованный</t>
  </si>
  <si>
    <t>Клемма MV Rd 8-10мм</t>
  </si>
  <si>
    <t>Скоба металлическая 10мм, 2 лапки, комплект с дюбелем и шурупом</t>
  </si>
  <si>
    <t>Держатель проводника на кровле</t>
  </si>
  <si>
    <t xml:space="preserve">Компенсатор удлинения проводника </t>
  </si>
  <si>
    <t>Молниеприемная мачта D=40/16/10мм L=4000мм</t>
  </si>
  <si>
    <t>Бетонная опора с креплением</t>
  </si>
  <si>
    <t>Пластиковая подставка D=370мм</t>
  </si>
  <si>
    <t>Защита, сталь угловая 50x50х5мм L=1,5m</t>
  </si>
  <si>
    <t>ГОСТ 8509-93 L=1.5м</t>
  </si>
  <si>
    <t>Инспекционный лючок для подпольного монтажа</t>
  </si>
  <si>
    <t xml:space="preserve">Остальной вспомагательный материал </t>
  </si>
  <si>
    <t>Внутренее электросвещение</t>
  </si>
  <si>
    <t>Светильник NBL 90 E60 silver SET (замена светильника IP65, с лампой накаливания 60Вт (S12))</t>
  </si>
  <si>
    <t>Световые Технологии</t>
  </si>
  <si>
    <t>Светильник FLAME D 228 HF (замена светильник люминисцентный IP 40, с  люминесцентной лампой 2x28 (S13))</t>
  </si>
  <si>
    <t>Светильник ARCTIC 236 (SAN/SMC) (2) HF (замена светильник люминисцентный IP 65, с  люминесцентной лампой 2x36 (S11.1))</t>
  </si>
  <si>
    <t>Светильник ARCTIC 236 (SAN/SMC) (2) HF ES1 (замена светильник люминисцентный IP 65, с  люминесцентной лампой 2x36 (S11.2))</t>
  </si>
  <si>
    <t>Светильник BUG 10 LED 5000k oval (замена светодиодный светильник для освещения лифтовых шахт, IP54 (S14))</t>
  </si>
  <si>
    <t>Светильник LINER/R DR 135 HF W (замена светильник люминисцентный SLIM LINE 135 1xT16 35W/840, G5, IP42  (S1.1))</t>
  </si>
  <si>
    <t>Светильник PROFILE 60 L (замена светильник люминисцентный SLIM LINE TLS/C 135 1xT16 35W/840, G5, IP42 (S2.2))</t>
  </si>
  <si>
    <t>Светильник BUNCH DL LED 6 D36 fix 4000K (замена светодиодный светильник CENT LED 7W, 3000K, 450lm, 36° (S3))</t>
  </si>
  <si>
    <t>Светильник ARCTIC 249 (PC/SMC) (замена светильник люминисцентный TITAN 249 2xT16 49W/840, G5, IP65 (S5.3))</t>
  </si>
  <si>
    <t>Светильник ARCTIC 235 (PC/SMC) (замена светильник люминисцентный TITAN 235 2xT16 35W/840, G5, IP65 (S5.1))</t>
  </si>
  <si>
    <t>Светильник ARCTIC 228 (PC/SMC) (замена светильник люминисцентный TITAN 228 2xT16 28W/840, G5, IP65 (S5.2))</t>
  </si>
  <si>
    <t>Светильник ATF 414 HF (замена светильник люминисцентный ARCO DL 414 4xT16 14W/840, G5, IP20 (S11.1)(S6))</t>
  </si>
  <si>
    <t>Светильник аварийный MARS 2213-6 с пиктограммой ПЭУ 010 "Выход" (замена светильник аварийный 11Вт IP20 с запасом работы на 3 ч., в комплекте с пиктограммой "Выход")</t>
  </si>
  <si>
    <t>Светильник аварийный URAN 6513-8 с пиктограммой ПЭУ 003 Указательная стрелка (замена светильник аварийный для люминесцентной лампы 11Вт IP65 с запасом работы на 3 ч., в комплекте с лампой и пиктограммой "Направление к выезду")</t>
  </si>
  <si>
    <t>Серия  URAN, EFS 400-1x11</t>
  </si>
  <si>
    <t>Светильник аварийный URAN 6513-8 с пиктограммой ППБ 0001  Пожарный кран (замена светильник аварийный для люминесцентной лампы 11Вт IP65 с запасом работы на 3 ч., в комплекте с лампой и пиктограммой "ПК")</t>
  </si>
  <si>
    <t>Светильник аварийный для люминесцентной лампы 11Вт IP65  № дома</t>
  </si>
  <si>
    <t>K300/118 HF ES1</t>
  </si>
  <si>
    <t>Светильник аварийный URAN 6513-8 (замена светильник аварийный для люминесцентной лампы 11Вт IP65 с запасом работы на 3 ч., в комплекте с лампой и пиктограммой "Берегись автомобиля»)</t>
  </si>
  <si>
    <t>Светильник аварийный URAN 6513-8 (замена светильник аварийный для люминесцентной лампы 11Вт IP65 с запасом работы на 3 ч., в комплекте с лампой и пиктограммой "Выезд")</t>
  </si>
  <si>
    <t>Кабельная продукция</t>
  </si>
  <si>
    <t>Кабель силовой ВВГнгFRLS 3x2,5</t>
  </si>
  <si>
    <t>ВВГнгFRLS</t>
  </si>
  <si>
    <t>Кабель силовой ВВГнгFRLS 3x4</t>
  </si>
  <si>
    <t>Кабель силовой ВВГнгFRLS 5x4</t>
  </si>
  <si>
    <t>Кабель силовой ВВГнгFRLS 3x6</t>
  </si>
  <si>
    <t>Кабель силовой ВВГнгFRLS 5x6</t>
  </si>
  <si>
    <t>Кабель силовой ВВГнгFRLS 5x10</t>
  </si>
  <si>
    <t>Кабель силовой ВВГнгFRLS 5x16</t>
  </si>
  <si>
    <t>Кабель силовой ВВГнгFRLS 5x25</t>
  </si>
  <si>
    <t>Кабель силовой ВВГнгFRLS 5x35</t>
  </si>
  <si>
    <t>Кабель силовой ВВГнгFRLS 5x50</t>
  </si>
  <si>
    <t>Кабель силовой ВВГнгFRLS 5x70</t>
  </si>
  <si>
    <t>Кабель силовой ВВГнгFRLS 5x120</t>
  </si>
  <si>
    <t>Кабель силовой ВВГнг-LS 3x2,5</t>
  </si>
  <si>
    <t>ВВГнг-LS</t>
  </si>
  <si>
    <t>Кабель силовой ВВГнг-LS 3x4</t>
  </si>
  <si>
    <t>Кабель силовой ВВГнг-LS 5x2.5</t>
  </si>
  <si>
    <t>Кабель силовой ВВГнг-LS 5x4</t>
  </si>
  <si>
    <t>Кабель силовой ВВГнг-LS 5x6</t>
  </si>
  <si>
    <t>Кабель силовой ВВГнг-LS 5x10</t>
  </si>
  <si>
    <t>Кабель силовой ВВГнг-LS 5x16</t>
  </si>
  <si>
    <t>Кабель силовой АВВГнг-LS 5x35</t>
  </si>
  <si>
    <t>AВВГнг-LS</t>
  </si>
  <si>
    <t>Кабель силовой АВВГнг-LS 5x50</t>
  </si>
  <si>
    <t>Кабель силовой АВВГнг-LS 5x70</t>
  </si>
  <si>
    <t>Кабель силовой АВВГнг-LS 5x120</t>
  </si>
  <si>
    <t>Кабель силовой АВВГнг-LS 5x150</t>
  </si>
  <si>
    <t>Кабель силовой KВВГнг-LS 5x1.5</t>
  </si>
  <si>
    <t>KВВГнг-LS</t>
  </si>
  <si>
    <t>Кабель контрольный 5х1,5</t>
  </si>
  <si>
    <t>КВВГнг-FRLS</t>
  </si>
  <si>
    <t>Кабель контрольный 7х1</t>
  </si>
  <si>
    <t>КВВГэнг-LS</t>
  </si>
  <si>
    <t>Кабель силовой  ВВГнг-LS 3х1,5</t>
  </si>
  <si>
    <t>Кабель силовой  ВВГнг-LS 3x2,5</t>
  </si>
  <si>
    <t>Кабель силовой  ВВГнг-LS 5x2.5</t>
  </si>
  <si>
    <t>Кабель силовой  ВВГнг-LS 5x4</t>
  </si>
  <si>
    <t>Кабель силовой ВВГнг-FRLS 3x1,5</t>
  </si>
  <si>
    <t>ВВГнг-FRLS</t>
  </si>
  <si>
    <t>Кабель силовой ВВГнг-FRLS 3x2,5</t>
  </si>
  <si>
    <t>Кабель силовой ВВГнг-FRLS 3x4</t>
  </si>
  <si>
    <t>Кабель силовой ВВГнг-FRLS 5x1,5</t>
  </si>
  <si>
    <t>Электроустановочные изделия</t>
  </si>
  <si>
    <t>Розетки электрические силовые,  16А, 250V~, IP-55, серый</t>
  </si>
  <si>
    <t xml:space="preserve"> Plexo 69733</t>
  </si>
  <si>
    <t>Розетки электрические силовые,  16А, 250V~, IP-20, белый</t>
  </si>
  <si>
    <t xml:space="preserve"> Mosaic 74130+78802+80251</t>
  </si>
  <si>
    <t>Ящик с понижающим разделительным тр-ром, 220/36В, IP54</t>
  </si>
  <si>
    <t>Распределительная коробка, 80х80х45мм, IP55</t>
  </si>
  <si>
    <t>Коробка клеммная, 5 полюсной клеммник 1,5-2,5/4 кв.мм., IP55</t>
  </si>
  <si>
    <t>D9025</t>
  </si>
  <si>
    <t>Hensel</t>
  </si>
  <si>
    <t>Коробка клеммная, 7 полюсной клеммник 1,5-2,5/4 кв.мм., IP55</t>
  </si>
  <si>
    <t>RD9127</t>
  </si>
  <si>
    <t>Розетки электрические силовые, 16А, 380V~, 5P, IP-66</t>
  </si>
  <si>
    <t>P 17 Tempra 555 58</t>
  </si>
  <si>
    <t>Напольный лючок с розеткой 2К+З, на щеколде, IP66, латунь</t>
  </si>
  <si>
    <t>KSE15U-23-71</t>
  </si>
  <si>
    <t>Simon соnnect</t>
  </si>
  <si>
    <t>Гофрированная труба ПВХ диам.20мм</t>
  </si>
  <si>
    <t>Жесткая труба ПВХ диам.20мм, комплект с аксессуарами</t>
  </si>
  <si>
    <t>Жесткая труба ПВХ диам.50мм, комплект с аксессуарами</t>
  </si>
  <si>
    <t>Труба водогазопроводная 25×2,8</t>
  </si>
  <si>
    <t>Труба водогазопроводная 50×3</t>
  </si>
  <si>
    <t>Труба электросварная 32х1,5</t>
  </si>
  <si>
    <t>Труба электросварная 108х3</t>
  </si>
  <si>
    <t>Труба электросварная 89х3 (гильзы в стояках по этажам)</t>
  </si>
  <si>
    <t>Выключатель, IP20</t>
  </si>
  <si>
    <t>Выключатель переменый, IP20</t>
  </si>
  <si>
    <t>Выключатель, IP55</t>
  </si>
  <si>
    <t>Выключатель переменый, IP55</t>
  </si>
  <si>
    <t>Выключатель с индикатором, IP55</t>
  </si>
  <si>
    <t>Коробка установочная для скрытой установки, IP20</t>
  </si>
  <si>
    <t>Гофрированная труба ПВХ диам.32мм</t>
  </si>
  <si>
    <t>Всего работ по ЭОМ:</t>
  </si>
  <si>
    <t>.</t>
  </si>
  <si>
    <t xml:space="preserve">на строительство объекта: Многофункциональный комплекс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</si>
</sst>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\ &quot;TL&quot;_-;\-* #,##0\ &quot;TL&quot;_-;_-* &quot;-&quot;\ &quot;TL&quot;_-;_-@_-"/>
    <numFmt numFmtId="167" formatCode="_-* #,##0\ _T_L_-;\-* #,##0\ _T_L_-;_-* &quot;-&quot;\ _T_L_-;_-@_-"/>
    <numFmt numFmtId="168" formatCode="_-* #,##0.00\ &quot;TL&quot;_-;\-* #,##0.00\ &quot;TL&quot;_-;_-* &quot;-&quot;??\ &quot;TL&quot;_-;_-@_-"/>
    <numFmt numFmtId="169" formatCode="_-* #,##0.00\ _T_L_-;\-* #,##0.00\ _T_L_-;_-* &quot;-&quot;??\ _T_L_-;_-@_-"/>
    <numFmt numFmtId="170" formatCode="_(* #,##0.00_);_(* \(#,##0.00\);_(* &quot;-&quot;??_);_(@_)"/>
    <numFmt numFmtId="171" formatCode="_-* #,##0.0\ _T_L_-;\-* #,##0.0\ _T_L_-;_-* &quot;-&quot;??\ _T_L_-;_-@_-"/>
    <numFmt numFmtId="172" formatCode="_-* #,##0\ _T_L_-;\-* #,##0\ _T_L_-;_-* &quot;-&quot;??\ _T_L_-;_-@_-"/>
    <numFmt numFmtId="173" formatCode="_-* #,##0.000\ _T_L_-;\-* #,##0.000\ _T_L_-;_-* &quot;-&quot;??\ _T_L_-;_-@_-"/>
    <numFmt numFmtId="174" formatCode="_-* #,##0.0000\ _T_L_-;\-* #,##0.0000\ _T_L_-;_-* &quot;-&quot;??\ _T_L_-;_-@_-"/>
    <numFmt numFmtId="175" formatCode="0.000"/>
    <numFmt numFmtId="176" formatCode="0.000_)"/>
    <numFmt numFmtId="177" formatCode="0.00_)"/>
    <numFmt numFmtId="178" formatCode="0.00\ &quot;$&quot;&quot;/gün&quot;"/>
    <numFmt numFmtId="179" formatCode="0.0\ &quot;wmh/ad&quot;"/>
    <numFmt numFmtId="180" formatCode="0\ &quot;wmh/ad&quot;"/>
    <numFmt numFmtId="181" formatCode="#,##0\ &quot;TIR&quot;"/>
    <numFmt numFmtId="182" formatCode="_-* #,##0.00\ [$€-1]_-;\-* #,##0.00\ [$€-1]_-;_-* &quot;-&quot;??\ [$€-1]_-"/>
    <numFmt numFmtId="183" formatCode="_(* #,##0.0_);_(* \(#,##0.00\);_(* &quot;-&quot;??_);_(@_)"/>
    <numFmt numFmtId="184" formatCode="General_)"/>
    <numFmt numFmtId="185" formatCode="&quot;fl&quot;#,##0_);\(&quot;fl&quot;#,##0\)"/>
    <numFmt numFmtId="186" formatCode="&quot;fl&quot;#,##0_);[Red]\(&quot;fl&quot;#,##0\)"/>
    <numFmt numFmtId="187" formatCode="&quot;fl&quot;#,##0.00_);\(&quot;fl&quot;#,##0.00\)"/>
    <numFmt numFmtId="188" formatCode="\60\4\7\: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$&quot;#,##0.0_);\(&quot;$&quot;#,##0.0\)"/>
    <numFmt numFmtId="192" formatCode="#,##0.00[$р.-419]"/>
    <numFmt numFmtId="194" formatCode="_-* #,##0_-;\-* #,##0_-;_-* \-??_-;_-@_-"/>
    <numFmt numFmtId="195" formatCode="#,##0.00\ [$€-1]"/>
  </numFmts>
  <fonts count="50" x14ac:knownFonts="1">
    <font>
      <sz val="10"/>
      <name val="Arial"/>
      <charset val="162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9"/>
      <name val="Times New Roman"/>
      <family val="1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ms Rmn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0"/>
      <name val="Courier"/>
      <family val="1"/>
      <charset val="204"/>
    </font>
    <font>
      <sz val="10"/>
      <name val="Arial CE"/>
      <charset val="238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7.5"/>
      <color indexed="36"/>
      <name val="Arial"/>
      <family val="2"/>
    </font>
    <font>
      <u/>
      <sz val="10"/>
      <color indexed="12"/>
      <name val="Arial"/>
      <family val="2"/>
    </font>
    <font>
      <sz val="10"/>
      <name val="Arial Narrow"/>
      <family val="2"/>
      <charset val="204"/>
    </font>
    <font>
      <sz val="12"/>
      <name val="Times New Roman"/>
      <family val="1"/>
      <charset val="204"/>
    </font>
    <font>
      <b/>
      <i/>
      <sz val="16"/>
      <name val="Helv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0"/>
      <name val="Arial Narrow"/>
      <family val="2"/>
    </font>
    <font>
      <sz val="10"/>
      <name val="MS Sans Serif"/>
      <family val="2"/>
      <charset val="204"/>
    </font>
    <font>
      <sz val="10"/>
      <name val="Arial"/>
      <family val="2"/>
    </font>
    <font>
      <b/>
      <sz val="11"/>
      <name val="Arial"/>
      <family val="2"/>
      <charset val="204"/>
    </font>
    <font>
      <i/>
      <sz val="9"/>
      <name val="Arial"/>
      <family val="2"/>
      <charset val="204"/>
    </font>
    <font>
      <b/>
      <sz val="11"/>
      <name val="Arial"/>
      <family val="2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0"/>
      <color indexed="12"/>
      <name val="Arial Cyr"/>
      <charset val="204"/>
    </font>
    <font>
      <sz val="11"/>
      <name val="Times New Roman Cyr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38"/>
    </font>
    <font>
      <sz val="14"/>
      <name val="Arial"/>
      <family val="2"/>
      <charset val="204"/>
    </font>
    <font>
      <sz val="16"/>
      <name val="Arial"/>
      <family val="2"/>
      <charset val="204"/>
    </font>
    <font>
      <i/>
      <sz val="16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4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2" borderId="0"/>
    <xf numFmtId="0" fontId="4" fillId="0" borderId="0"/>
    <xf numFmtId="183" fontId="5" fillId="0" borderId="0" applyFill="0" applyBorder="0" applyAlignment="0"/>
    <xf numFmtId="184" fontId="5" fillId="0" borderId="0" applyFill="0" applyBorder="0" applyAlignment="0"/>
    <xf numFmtId="175" fontId="5" fillId="0" borderId="0" applyFill="0" applyBorder="0" applyAlignment="0"/>
    <xf numFmtId="185" fontId="5" fillId="0" borderId="0" applyFill="0" applyBorder="0" applyAlignment="0"/>
    <xf numFmtId="186" fontId="5" fillId="0" borderId="0" applyFill="0" applyBorder="0" applyAlignment="0"/>
    <xf numFmtId="183" fontId="5" fillId="0" borderId="0" applyFill="0" applyBorder="0" applyAlignment="0"/>
    <xf numFmtId="187" fontId="5" fillId="0" borderId="0" applyFill="0" applyBorder="0" applyAlignment="0"/>
    <xf numFmtId="184" fontId="5" fillId="0" borderId="0" applyFill="0" applyBorder="0" applyAlignment="0"/>
    <xf numFmtId="0" fontId="6" fillId="0" borderId="1">
      <alignment horizontal="left"/>
    </xf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83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84" fontId="5" fillId="0" borderId="0" applyFont="0" applyFill="0" applyBorder="0" applyAlignment="0" applyProtection="0"/>
    <xf numFmtId="14" fontId="9" fillId="0" borderId="0" applyFill="0" applyBorder="0" applyAlignment="0"/>
    <xf numFmtId="38" fontId="10" fillId="0" borderId="2">
      <alignment vertical="center"/>
    </xf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83" fontId="5" fillId="0" borderId="0" applyFill="0" applyBorder="0" applyAlignment="0"/>
    <xf numFmtId="184" fontId="5" fillId="0" borderId="0" applyFill="0" applyBorder="0" applyAlignment="0"/>
    <xf numFmtId="183" fontId="5" fillId="0" borderId="0" applyFill="0" applyBorder="0" applyAlignment="0"/>
    <xf numFmtId="187" fontId="5" fillId="0" borderId="0" applyFill="0" applyBorder="0" applyAlignment="0"/>
    <xf numFmtId="184" fontId="5" fillId="0" borderId="0" applyFill="0" applyBorder="0" applyAlignment="0"/>
    <xf numFmtId="182" fontId="12" fillId="0" borderId="0" applyFont="0" applyFill="0" applyBorder="0" applyAlignment="0" applyProtection="0"/>
    <xf numFmtId="0" fontId="35" fillId="0" borderId="0"/>
    <xf numFmtId="0" fontId="4" fillId="0" borderId="0"/>
    <xf numFmtId="38" fontId="13" fillId="3" borderId="0" applyNumberFormat="0" applyBorder="0" applyAlignment="0" applyProtection="0"/>
    <xf numFmtId="0" fontId="14" fillId="0" borderId="3" applyNumberFormat="0" applyAlignment="0" applyProtection="0">
      <alignment horizontal="left" vertical="center"/>
    </xf>
    <xf numFmtId="0" fontId="14" fillId="0" borderId="4">
      <alignment horizontal="left" vertical="center"/>
    </xf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4" fillId="0" borderId="0">
      <alignment horizontal="center"/>
    </xf>
    <xf numFmtId="10" fontId="13" fillId="4" borderId="5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83" fontId="5" fillId="0" borderId="0" applyFill="0" applyBorder="0" applyAlignment="0"/>
    <xf numFmtId="184" fontId="5" fillId="0" borderId="0" applyFill="0" applyBorder="0" applyAlignment="0"/>
    <xf numFmtId="183" fontId="5" fillId="0" borderId="0" applyFill="0" applyBorder="0" applyAlignment="0"/>
    <xf numFmtId="187" fontId="5" fillId="0" borderId="0" applyFill="0" applyBorder="0" applyAlignment="0"/>
    <xf numFmtId="184" fontId="5" fillId="0" borderId="0" applyFill="0" applyBorder="0" applyAlignment="0"/>
    <xf numFmtId="0" fontId="4" fillId="0" borderId="0">
      <alignment horizontal="center"/>
    </xf>
    <xf numFmtId="170" fontId="23" fillId="0" borderId="6" applyFont="0" applyFill="0" applyAlignment="0" applyProtection="0"/>
    <xf numFmtId="179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7" fontId="25" fillId="0" borderId="0"/>
    <xf numFmtId="0" fontId="43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2" fillId="0" borderId="0" applyBorder="0"/>
    <xf numFmtId="0" fontId="4" fillId="0" borderId="0"/>
    <xf numFmtId="191" fontId="11" fillId="0" borderId="1">
      <alignment horizontal="left" vertical="top" wrapText="1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26" fillId="0" borderId="0"/>
    <xf numFmtId="186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0" fontId="4" fillId="0" borderId="0" applyFont="0" applyFill="0" applyBorder="0" applyAlignment="0" applyProtection="0"/>
    <xf numFmtId="183" fontId="5" fillId="0" borderId="0" applyFill="0" applyBorder="0" applyAlignment="0"/>
    <xf numFmtId="184" fontId="5" fillId="0" borderId="0" applyFill="0" applyBorder="0" applyAlignment="0"/>
    <xf numFmtId="183" fontId="5" fillId="0" borderId="0" applyFill="0" applyBorder="0" applyAlignment="0"/>
    <xf numFmtId="187" fontId="5" fillId="0" borderId="0" applyFill="0" applyBorder="0" applyAlignment="0"/>
    <xf numFmtId="184" fontId="5" fillId="0" borderId="0" applyFill="0" applyBorder="0" applyAlignment="0"/>
    <xf numFmtId="0" fontId="4" fillId="0" borderId="0"/>
    <xf numFmtId="0" fontId="27" fillId="0" borderId="0"/>
    <xf numFmtId="3" fontId="4" fillId="0" borderId="0">
      <alignment vertical="top" wrapText="1"/>
    </xf>
    <xf numFmtId="49" fontId="9" fillId="0" borderId="0" applyFill="0" applyBorder="0" applyAlignment="0"/>
    <xf numFmtId="189" fontId="5" fillId="0" borderId="0" applyFill="0" applyBorder="0" applyAlignment="0"/>
    <xf numFmtId="190" fontId="5" fillId="0" borderId="0" applyFill="0" applyBorder="0" applyAlignment="0"/>
    <xf numFmtId="0" fontId="4" fillId="0" borderId="0"/>
    <xf numFmtId="0" fontId="28" fillId="0" borderId="0">
      <alignment vertical="top"/>
    </xf>
    <xf numFmtId="0" fontId="4" fillId="0" borderId="0">
      <alignment horizontal="center" textRotation="90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71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6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36" fillId="0" borderId="0"/>
    <xf numFmtId="0" fontId="36" fillId="0" borderId="0"/>
    <xf numFmtId="0" fontId="49" fillId="0" borderId="0"/>
    <xf numFmtId="0" fontId="1" fillId="0" borderId="0"/>
    <xf numFmtId="0" fontId="1" fillId="0" borderId="0"/>
    <xf numFmtId="9" fontId="36" fillId="0" borderId="0" applyFont="0" applyFill="0" applyBorder="0" applyAlignment="0" applyProtection="0"/>
    <xf numFmtId="0" fontId="2" fillId="0" borderId="0"/>
    <xf numFmtId="0" fontId="3" fillId="0" borderId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49" fontId="30" fillId="0" borderId="0">
      <alignment horizontal="left" vertical="center" wrapText="1" indent="1" shrinkToFit="1"/>
      <protection locked="0"/>
    </xf>
    <xf numFmtId="165" fontId="41" fillId="0" borderId="0" applyFont="0" applyFill="0" applyBorder="0" applyAlignment="0" applyProtection="0"/>
    <xf numFmtId="0" fontId="37" fillId="0" borderId="0" applyFill="0" applyBorder="0" applyAlignment="0" applyProtection="0"/>
  </cellStyleXfs>
  <cellXfs count="118">
    <xf numFmtId="0" fontId="0" fillId="0" borderId="0" xfId="0"/>
    <xf numFmtId="0" fontId="1" fillId="5" borderId="5" xfId="0" applyNumberFormat="1" applyFont="1" applyFill="1" applyBorder="1" applyAlignment="1" applyProtection="1">
      <alignment horizontal="center" vertical="center" wrapText="1"/>
    </xf>
    <xf numFmtId="4" fontId="1" fillId="5" borderId="5" xfId="32" applyNumberFormat="1" applyFont="1" applyFill="1" applyBorder="1" applyAlignment="1" applyProtection="1">
      <alignment horizontal="center" vertical="center" wrapText="1"/>
    </xf>
    <xf numFmtId="49" fontId="1" fillId="5" borderId="5" xfId="76" applyNumberFormat="1" applyFont="1" applyFill="1" applyBorder="1" applyAlignment="1" applyProtection="1">
      <alignment horizontal="center" vertical="center" wrapText="1"/>
    </xf>
    <xf numFmtId="49" fontId="1" fillId="5" borderId="5" xfId="32" applyNumberFormat="1" applyFont="1" applyFill="1" applyBorder="1" applyAlignment="1" applyProtection="1">
      <alignment horizontal="center" vertical="center" wrapText="1"/>
    </xf>
    <xf numFmtId="3" fontId="1" fillId="5" borderId="5" xfId="0" applyNumberFormat="1" applyFont="1" applyFill="1" applyBorder="1" applyAlignment="1" applyProtection="1">
      <alignment horizontal="center" vertical="center" wrapText="1"/>
    </xf>
    <xf numFmtId="4" fontId="20" fillId="5" borderId="5" xfId="32" applyNumberFormat="1" applyFont="1" applyFill="1" applyBorder="1" applyAlignment="1" applyProtection="1">
      <alignment horizontal="right" vertical="center" wrapText="1"/>
    </xf>
    <xf numFmtId="0" fontId="27" fillId="5" borderId="0" xfId="76" applyFont="1" applyFill="1" applyAlignment="1" applyProtection="1">
      <alignment vertical="center" wrapText="1"/>
    </xf>
    <xf numFmtId="0" fontId="42" fillId="5" borderId="0" xfId="76" applyFont="1" applyFill="1" applyAlignment="1" applyProtection="1">
      <alignment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8" fillId="5" borderId="0" xfId="76" applyFont="1" applyFill="1" applyAlignment="1" applyProtection="1">
      <alignment vertical="center" wrapText="1"/>
    </xf>
    <xf numFmtId="0" fontId="1" fillId="5" borderId="5" xfId="76" applyFont="1" applyFill="1" applyBorder="1" applyAlignment="1" applyProtection="1">
      <alignment horizontal="center" vertical="center" wrapText="1"/>
    </xf>
    <xf numFmtId="3" fontId="1" fillId="5" borderId="5" xfId="0" applyNumberFormat="1" applyFont="1" applyFill="1" applyBorder="1" applyAlignment="1" applyProtection="1">
      <alignment horizontal="center" vertical="top" wrapText="1"/>
    </xf>
    <xf numFmtId="0" fontId="1" fillId="5" borderId="0" xfId="0" applyFont="1" applyFill="1" applyAlignment="1" applyProtection="1">
      <alignment wrapText="1"/>
    </xf>
    <xf numFmtId="49" fontId="1" fillId="5" borderId="0" xfId="32" applyNumberFormat="1" applyFont="1" applyFill="1" applyAlignment="1" applyProtection="1">
      <alignment horizontal="center" vertical="center" wrapText="1"/>
    </xf>
    <xf numFmtId="165" fontId="27" fillId="5" borderId="0" xfId="32" applyNumberFormat="1" applyFont="1" applyFill="1" applyAlignment="1" applyProtection="1">
      <alignment vertical="center" wrapText="1"/>
    </xf>
    <xf numFmtId="165" fontId="27" fillId="5" borderId="0" xfId="32" applyNumberFormat="1" applyFont="1" applyFill="1" applyBorder="1" applyAlignment="1" applyProtection="1">
      <alignment horizontal="center" vertical="center" wrapText="1"/>
    </xf>
    <xf numFmtId="4" fontId="27" fillId="5" borderId="0" xfId="76" applyNumberFormat="1" applyFont="1" applyFill="1" applyAlignment="1" applyProtection="1">
      <alignment horizontal="center" vertical="center" wrapText="1"/>
    </xf>
    <xf numFmtId="3" fontId="27" fillId="5" borderId="0" xfId="76" applyNumberFormat="1" applyFont="1" applyFill="1" applyAlignment="1" applyProtection="1">
      <alignment horizontal="center" vertical="center" wrapText="1"/>
    </xf>
    <xf numFmtId="4" fontId="27" fillId="5" borderId="0" xfId="76" applyNumberFormat="1" applyFont="1" applyFill="1" applyAlignment="1" applyProtection="1">
      <alignment vertical="center" wrapText="1"/>
    </xf>
    <xf numFmtId="195" fontId="40" fillId="5" borderId="0" xfId="76" applyNumberFormat="1" applyFont="1" applyFill="1" applyAlignment="1" applyProtection="1">
      <alignment horizontal="right" vertical="center" wrapText="1"/>
    </xf>
    <xf numFmtId="192" fontId="32" fillId="5" borderId="5" xfId="32" applyNumberFormat="1" applyFont="1" applyFill="1" applyBorder="1" applyAlignment="1" applyProtection="1">
      <alignment vertical="center" wrapText="1"/>
    </xf>
    <xf numFmtId="195" fontId="32" fillId="5" borderId="5" xfId="32" applyNumberFormat="1" applyFont="1" applyFill="1" applyBorder="1" applyAlignment="1" applyProtection="1">
      <alignment horizontal="right" vertical="center" wrapText="1"/>
    </xf>
    <xf numFmtId="165" fontId="16" fillId="5" borderId="5" xfId="32" applyNumberFormat="1" applyFont="1" applyFill="1" applyBorder="1" applyAlignment="1" applyProtection="1">
      <alignment horizontal="center" vertical="center" wrapText="1"/>
    </xf>
    <xf numFmtId="165" fontId="45" fillId="5" borderId="0" xfId="32" applyNumberFormat="1" applyFont="1" applyFill="1" applyAlignment="1" applyProtection="1">
      <alignment vertical="center" wrapText="1"/>
    </xf>
    <xf numFmtId="4" fontId="45" fillId="5" borderId="0" xfId="76" applyNumberFormat="1" applyFont="1" applyFill="1" applyAlignment="1" applyProtection="1">
      <alignment horizontal="center" vertical="center" wrapText="1"/>
    </xf>
    <xf numFmtId="3" fontId="45" fillId="5" borderId="0" xfId="76" applyNumberFormat="1" applyFont="1" applyFill="1" applyAlignment="1" applyProtection="1">
      <alignment horizontal="center" vertical="center" wrapText="1"/>
    </xf>
    <xf numFmtId="165" fontId="45" fillId="5" borderId="0" xfId="32" applyNumberFormat="1" applyFont="1" applyFill="1" applyAlignment="1" applyProtection="1">
      <alignment horizontal="right" vertical="center" wrapText="1"/>
    </xf>
    <xf numFmtId="165" fontId="45" fillId="5" borderId="0" xfId="32" applyNumberFormat="1" applyFont="1" applyFill="1" applyBorder="1" applyAlignment="1" applyProtection="1">
      <alignment horizontal="right" vertical="center" wrapText="1"/>
    </xf>
    <xf numFmtId="49" fontId="45" fillId="5" borderId="0" xfId="32" applyNumberFormat="1" applyFont="1" applyFill="1" applyAlignment="1" applyProtection="1">
      <alignment horizontal="center" vertical="center" wrapText="1"/>
    </xf>
    <xf numFmtId="165" fontId="45" fillId="5" borderId="0" xfId="32" applyNumberFormat="1" applyFont="1" applyFill="1" applyBorder="1" applyAlignment="1" applyProtection="1">
      <alignment horizontal="center" vertical="center" wrapText="1"/>
    </xf>
    <xf numFmtId="4" fontId="45" fillId="5" borderId="0" xfId="76" applyNumberFormat="1" applyFont="1" applyFill="1" applyAlignment="1" applyProtection="1">
      <alignment vertical="center" wrapText="1"/>
    </xf>
    <xf numFmtId="195" fontId="46" fillId="5" borderId="0" xfId="76" applyNumberFormat="1" applyFont="1" applyFill="1" applyAlignment="1" applyProtection="1">
      <alignment horizontal="right" vertical="center" wrapText="1"/>
    </xf>
    <xf numFmtId="0" fontId="16" fillId="7" borderId="5" xfId="0" applyFont="1" applyFill="1" applyBorder="1" applyAlignment="1">
      <alignment vertical="center" wrapText="1"/>
    </xf>
    <xf numFmtId="0" fontId="27" fillId="5" borderId="5" xfId="76" applyFont="1" applyFill="1" applyBorder="1" applyAlignment="1" applyProtection="1">
      <alignment vertical="center" wrapText="1"/>
    </xf>
    <xf numFmtId="0" fontId="42" fillId="5" borderId="5" xfId="76" applyFont="1" applyFill="1" applyBorder="1" applyAlignment="1" applyProtection="1">
      <alignment vertical="center" wrapText="1"/>
    </xf>
    <xf numFmtId="0" fontId="33" fillId="7" borderId="5" xfId="0" applyFont="1" applyFill="1" applyBorder="1" applyAlignment="1">
      <alignment vertical="center" wrapText="1"/>
    </xf>
    <xf numFmtId="49" fontId="16" fillId="7" borderId="7" xfId="76" applyNumberFormat="1" applyFont="1" applyFill="1" applyBorder="1" applyAlignment="1" applyProtection="1">
      <alignment horizontal="center" vertical="center" wrapText="1"/>
    </xf>
    <xf numFmtId="0" fontId="16" fillId="5" borderId="5" xfId="76" applyFont="1" applyFill="1" applyBorder="1" applyAlignment="1" applyProtection="1">
      <alignment horizontal="center" vertical="center" wrapText="1"/>
    </xf>
    <xf numFmtId="0" fontId="16" fillId="5" borderId="5" xfId="114" applyFont="1" applyFill="1" applyBorder="1" applyAlignment="1" applyProtection="1">
      <alignment horizontal="center" vertical="center" wrapText="1"/>
    </xf>
    <xf numFmtId="3" fontId="16" fillId="5" borderId="5" xfId="76" applyNumberFormat="1" applyFont="1" applyFill="1" applyBorder="1" applyAlignment="1" applyProtection="1">
      <alignment horizontal="center" vertical="center" wrapText="1"/>
    </xf>
    <xf numFmtId="3" fontId="18" fillId="5" borderId="5" xfId="32" applyNumberFormat="1" applyFont="1" applyFill="1" applyBorder="1" applyAlignment="1" applyProtection="1">
      <alignment horizontal="center" vertical="center" wrapText="1"/>
    </xf>
    <xf numFmtId="3" fontId="16" fillId="5" borderId="5" xfId="32" applyNumberFormat="1" applyFont="1" applyFill="1" applyBorder="1" applyAlignment="1" applyProtection="1">
      <alignment horizontal="center" vertical="center" wrapText="1"/>
    </xf>
    <xf numFmtId="0" fontId="24" fillId="5" borderId="5" xfId="0" applyNumberFormat="1" applyFont="1" applyFill="1" applyBorder="1" applyAlignment="1" applyProtection="1">
      <alignment horizontal="center" vertical="center"/>
    </xf>
    <xf numFmtId="0" fontId="24" fillId="5" borderId="5" xfId="0" applyNumberFormat="1" applyFont="1" applyFill="1" applyBorder="1" applyAlignment="1" applyProtection="1">
      <alignment horizontal="center" vertical="top"/>
    </xf>
    <xf numFmtId="3" fontId="24" fillId="5" borderId="5" xfId="0" applyNumberFormat="1" applyFont="1" applyFill="1" applyBorder="1" applyAlignment="1" applyProtection="1">
      <alignment horizontal="center" vertical="top"/>
    </xf>
    <xf numFmtId="0" fontId="24" fillId="5" borderId="5" xfId="0" applyNumberFormat="1" applyFont="1" applyFill="1" applyBorder="1" applyAlignment="1" applyProtection="1">
      <alignment horizontal="right" vertical="top"/>
    </xf>
    <xf numFmtId="0" fontId="18" fillId="5" borderId="5" xfId="111" applyNumberFormat="1" applyFont="1" applyFill="1" applyBorder="1" applyAlignment="1" applyProtection="1">
      <alignment horizontal="center" vertical="center"/>
    </xf>
    <xf numFmtId="0" fontId="16" fillId="5" borderId="5" xfId="0" applyFont="1" applyFill="1" applyBorder="1" applyAlignment="1">
      <alignment horizontal="left" vertical="center" wrapText="1"/>
    </xf>
    <xf numFmtId="49" fontId="18" fillId="5" borderId="5" xfId="76" applyNumberFormat="1" applyFont="1" applyFill="1" applyBorder="1" applyAlignment="1" applyProtection="1">
      <alignment horizontal="center" vertical="center" wrapText="1"/>
    </xf>
    <xf numFmtId="0" fontId="16" fillId="5" borderId="5" xfId="0" applyFont="1" applyFill="1" applyBorder="1" applyAlignment="1">
      <alignment vertical="center" wrapText="1"/>
    </xf>
    <xf numFmtId="0" fontId="18" fillId="5" borderId="5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left" vertical="center" wrapText="1"/>
    </xf>
    <xf numFmtId="0" fontId="18" fillId="5" borderId="5" xfId="0" applyNumberFormat="1" applyFont="1" applyFill="1" applyBorder="1" applyAlignment="1" applyProtection="1">
      <alignment horizontal="center" vertical="center" wrapText="1"/>
    </xf>
    <xf numFmtId="4" fontId="18" fillId="5" borderId="5" xfId="76" applyNumberFormat="1" applyFont="1" applyFill="1" applyBorder="1" applyAlignment="1" applyProtection="1">
      <alignment horizontal="center" vertical="center" wrapText="1"/>
    </xf>
    <xf numFmtId="4" fontId="18" fillId="5" borderId="5" xfId="33" applyNumberFormat="1" applyFont="1" applyFill="1" applyBorder="1" applyAlignment="1" applyProtection="1">
      <alignment horizontal="center" vertical="center" wrapText="1"/>
    </xf>
    <xf numFmtId="4" fontId="17" fillId="5" borderId="5" xfId="32" applyNumberFormat="1" applyFont="1" applyFill="1" applyBorder="1" applyAlignment="1" applyProtection="1">
      <alignment horizontal="right" vertical="center" wrapText="1"/>
    </xf>
    <xf numFmtId="0" fontId="18" fillId="5" borderId="5" xfId="0" applyNumberFormat="1" applyFont="1" applyFill="1" applyBorder="1" applyAlignment="1" applyProtection="1">
      <alignment horizontal="left" vertical="center" wrapText="1"/>
    </xf>
    <xf numFmtId="194" fontId="18" fillId="5" borderId="5" xfId="122" applyNumberFormat="1" applyFont="1" applyFill="1" applyBorder="1" applyAlignment="1" applyProtection="1">
      <alignment horizontal="center" vertical="center" wrapText="1"/>
    </xf>
    <xf numFmtId="3" fontId="18" fillId="5" borderId="5" xfId="0" applyNumberFormat="1" applyFont="1" applyFill="1" applyBorder="1" applyAlignment="1" applyProtection="1">
      <alignment horizontal="center" vertical="center" wrapText="1"/>
    </xf>
    <xf numFmtId="0" fontId="18" fillId="5" borderId="5" xfId="76" applyFont="1" applyFill="1" applyBorder="1" applyAlignment="1" applyProtection="1">
      <alignment vertical="center" wrapText="1"/>
    </xf>
    <xf numFmtId="4" fontId="47" fillId="5" borderId="5" xfId="32" applyNumberFormat="1" applyFont="1" applyFill="1" applyBorder="1" applyAlignment="1" applyProtection="1">
      <alignment horizontal="right" vertical="center" wrapText="1"/>
    </xf>
    <xf numFmtId="0" fontId="18" fillId="5" borderId="0" xfId="0" applyFont="1" applyFill="1" applyAlignment="1" applyProtection="1">
      <alignment wrapText="1"/>
    </xf>
    <xf numFmtId="49" fontId="18" fillId="5" borderId="0" xfId="32" applyNumberFormat="1" applyFont="1" applyFill="1" applyAlignment="1" applyProtection="1">
      <alignment horizontal="center" vertical="center" wrapText="1"/>
    </xf>
    <xf numFmtId="165" fontId="18" fillId="5" borderId="0" xfId="32" applyNumberFormat="1" applyFont="1" applyFill="1" applyAlignment="1" applyProtection="1">
      <alignment vertical="center" wrapText="1"/>
    </xf>
    <xf numFmtId="165" fontId="18" fillId="5" borderId="0" xfId="32" applyNumberFormat="1" applyFont="1" applyFill="1" applyBorder="1" applyAlignment="1" applyProtection="1">
      <alignment horizontal="center" vertical="center" wrapText="1"/>
    </xf>
    <xf numFmtId="4" fontId="18" fillId="5" borderId="0" xfId="76" applyNumberFormat="1" applyFont="1" applyFill="1" applyAlignment="1" applyProtection="1">
      <alignment horizontal="center" vertical="center" wrapText="1"/>
    </xf>
    <xf numFmtId="3" fontId="18" fillId="5" borderId="0" xfId="76" applyNumberFormat="1" applyFont="1" applyFill="1" applyAlignment="1" applyProtection="1">
      <alignment horizontal="center" vertical="center" wrapText="1"/>
    </xf>
    <xf numFmtId="4" fontId="18" fillId="5" borderId="0" xfId="76" applyNumberFormat="1" applyFont="1" applyFill="1" applyAlignment="1" applyProtection="1">
      <alignment vertical="center" wrapText="1"/>
    </xf>
    <xf numFmtId="195" fontId="17" fillId="5" borderId="0" xfId="76" applyNumberFormat="1" applyFont="1" applyFill="1" applyAlignment="1" applyProtection="1">
      <alignment horizontal="right" vertical="center" wrapText="1"/>
    </xf>
    <xf numFmtId="3" fontId="16" fillId="5" borderId="0" xfId="0" applyNumberFormat="1" applyFont="1" applyFill="1" applyBorder="1" applyAlignment="1">
      <alignment horizontal="center" vertical="center" wrapText="1"/>
    </xf>
    <xf numFmtId="195" fontId="17" fillId="5" borderId="0" xfId="0" applyNumberFormat="1" applyFont="1" applyFill="1" applyBorder="1" applyAlignment="1">
      <alignment horizontal="right" vertical="center" wrapText="1"/>
    </xf>
    <xf numFmtId="4" fontId="16" fillId="5" borderId="5" xfId="32" applyNumberFormat="1" applyFont="1" applyFill="1" applyBorder="1" applyAlignment="1" applyProtection="1">
      <alignment horizontal="center" vertical="center" wrapText="1"/>
    </xf>
    <xf numFmtId="3" fontId="18" fillId="5" borderId="5" xfId="0" applyNumberFormat="1" applyFont="1" applyFill="1" applyBorder="1" applyAlignment="1">
      <alignment horizontal="center" vertical="center" wrapText="1"/>
    </xf>
    <xf numFmtId="4" fontId="18" fillId="5" borderId="5" xfId="32" applyNumberFormat="1" applyFont="1" applyFill="1" applyBorder="1" applyAlignment="1" applyProtection="1">
      <alignment horizontal="center" vertical="center" wrapText="1"/>
    </xf>
    <xf numFmtId="49" fontId="18" fillId="7" borderId="5" xfId="76" applyNumberFormat="1" applyFont="1" applyFill="1" applyBorder="1" applyAlignment="1" applyProtection="1">
      <alignment horizontal="center" vertical="center" wrapText="1"/>
    </xf>
    <xf numFmtId="0" fontId="18" fillId="5" borderId="5" xfId="0" applyFont="1" applyFill="1" applyBorder="1" applyAlignment="1" applyProtection="1">
      <alignment wrapText="1"/>
    </xf>
    <xf numFmtId="0" fontId="18" fillId="5" borderId="5" xfId="0" applyFont="1" applyFill="1" applyBorder="1" applyAlignment="1">
      <alignment horizontal="center" vertical="top" wrapText="1"/>
    </xf>
    <xf numFmtId="0" fontId="18" fillId="5" borderId="5" xfId="0" applyFont="1" applyFill="1" applyBorder="1" applyAlignment="1">
      <alignment horizontal="center" wrapText="1"/>
    </xf>
    <xf numFmtId="165" fontId="18" fillId="5" borderId="5" xfId="32" applyNumberFormat="1" applyFont="1" applyFill="1" applyBorder="1" applyAlignment="1" applyProtection="1">
      <alignment horizontal="center" vertical="center" wrapText="1"/>
    </xf>
    <xf numFmtId="4" fontId="16" fillId="5" borderId="5" xfId="32" applyNumberFormat="1" applyFont="1" applyFill="1" applyBorder="1" applyAlignment="1" applyProtection="1">
      <alignment horizontal="right" vertical="center" wrapText="1"/>
    </xf>
    <xf numFmtId="4" fontId="47" fillId="5" borderId="5" xfId="32" applyNumberFormat="1" applyFont="1" applyFill="1" applyBorder="1" applyAlignment="1" applyProtection="1">
      <alignment horizontal="center" vertical="center" wrapText="1"/>
    </xf>
    <xf numFmtId="0" fontId="48" fillId="5" borderId="5" xfId="0" applyNumberFormat="1" applyFont="1" applyFill="1" applyBorder="1" applyAlignment="1" applyProtection="1">
      <alignment horizontal="center" vertical="center" wrapText="1"/>
    </xf>
    <xf numFmtId="0" fontId="18" fillId="5" borderId="7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>
      <alignment horizontal="center" vertical="center" wrapText="1"/>
    </xf>
    <xf numFmtId="49" fontId="16" fillId="5" borderId="7" xfId="76" applyNumberFormat="1" applyFont="1" applyFill="1" applyBorder="1" applyAlignment="1" applyProtection="1">
      <alignment horizontal="center" vertical="center" wrapText="1"/>
    </xf>
    <xf numFmtId="49" fontId="18" fillId="5" borderId="7" xfId="76" applyNumberFormat="1" applyFont="1" applyFill="1" applyBorder="1" applyAlignment="1" applyProtection="1">
      <alignment horizontal="center" vertical="center" wrapText="1"/>
    </xf>
    <xf numFmtId="0" fontId="18" fillId="7" borderId="5" xfId="0" applyFont="1" applyFill="1" applyBorder="1" applyAlignment="1">
      <alignment vertical="center" wrapText="1"/>
    </xf>
    <xf numFmtId="0" fontId="18" fillId="5" borderId="5" xfId="0" applyFont="1" applyFill="1" applyBorder="1" applyAlignment="1">
      <alignment vertical="center" wrapText="1"/>
    </xf>
    <xf numFmtId="4" fontId="19" fillId="5" borderId="0" xfId="33" applyNumberFormat="1" applyFont="1" applyFill="1" applyBorder="1" applyAlignment="1" applyProtection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49" fontId="45" fillId="5" borderId="0" xfId="32" applyNumberFormat="1" applyFont="1" applyFill="1" applyAlignment="1" applyProtection="1">
      <alignment horizontal="right" vertical="center" wrapText="1"/>
    </xf>
    <xf numFmtId="49" fontId="45" fillId="5" borderId="0" xfId="32" applyNumberFormat="1" applyFont="1" applyFill="1" applyAlignment="1" applyProtection="1">
      <alignment horizontal="left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/>
    </xf>
    <xf numFmtId="4" fontId="47" fillId="5" borderId="8" xfId="0" applyNumberFormat="1" applyFont="1" applyFill="1" applyBorder="1" applyAlignment="1">
      <alignment horizontal="right" vertical="center" wrapText="1"/>
    </xf>
    <xf numFmtId="4" fontId="18" fillId="5" borderId="5" xfId="0" applyNumberFormat="1" applyFont="1" applyFill="1" applyBorder="1" applyAlignment="1">
      <alignment horizontal="center" vertical="center" wrapText="1"/>
    </xf>
    <xf numFmtId="49" fontId="45" fillId="5" borderId="0" xfId="32" applyNumberFormat="1" applyFont="1" applyFill="1" applyAlignment="1" applyProtection="1">
      <alignment horizontal="right" vertical="center" wrapText="1"/>
    </xf>
    <xf numFmtId="0" fontId="19" fillId="5" borderId="5" xfId="114" applyFont="1" applyFill="1" applyBorder="1" applyAlignment="1" applyProtection="1">
      <alignment horizontal="center" vertical="center" wrapText="1"/>
    </xf>
    <xf numFmtId="49" fontId="16" fillId="5" borderId="5" xfId="76" applyNumberFormat="1" applyFont="1" applyFill="1" applyBorder="1" applyAlignment="1" applyProtection="1">
      <alignment horizontal="right" vertical="center" wrapText="1"/>
    </xf>
    <xf numFmtId="192" fontId="16" fillId="5" borderId="5" xfId="76" applyNumberFormat="1" applyFont="1" applyFill="1" applyBorder="1" applyAlignment="1" applyProtection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195" fontId="47" fillId="5" borderId="5" xfId="76" applyNumberFormat="1" applyFont="1" applyFill="1" applyBorder="1" applyAlignment="1" applyProtection="1">
      <alignment horizontal="center" vertical="center" wrapText="1"/>
    </xf>
    <xf numFmtId="195" fontId="47" fillId="5" borderId="5" xfId="0" applyNumberFormat="1" applyFont="1" applyFill="1" applyBorder="1" applyAlignment="1">
      <alignment horizontal="center" vertical="center" wrapText="1"/>
    </xf>
    <xf numFmtId="49" fontId="44" fillId="5" borderId="0" xfId="32" applyNumberFormat="1" applyFont="1" applyFill="1" applyAlignment="1" applyProtection="1">
      <alignment horizontal="center" vertical="center" wrapText="1"/>
    </xf>
    <xf numFmtId="0" fontId="47" fillId="5" borderId="7" xfId="0" applyNumberFormat="1" applyFont="1" applyFill="1" applyBorder="1" applyAlignment="1">
      <alignment horizontal="right" vertical="center" wrapText="1"/>
    </xf>
    <xf numFmtId="0" fontId="47" fillId="5" borderId="4" xfId="0" applyNumberFormat="1" applyFont="1" applyFill="1" applyBorder="1" applyAlignment="1">
      <alignment horizontal="right" vertical="center" wrapText="1"/>
    </xf>
    <xf numFmtId="0" fontId="47" fillId="5" borderId="8" xfId="0" applyNumberFormat="1" applyFont="1" applyFill="1" applyBorder="1" applyAlignment="1">
      <alignment horizontal="right" vertical="center" wrapText="1"/>
    </xf>
    <xf numFmtId="0" fontId="31" fillId="5" borderId="0" xfId="0" applyFont="1" applyFill="1" applyBorder="1" applyAlignment="1">
      <alignment horizontal="center" vertical="center" wrapText="1"/>
    </xf>
    <xf numFmtId="49" fontId="45" fillId="5" borderId="0" xfId="32" applyNumberFormat="1" applyFont="1" applyFill="1" applyAlignment="1" applyProtection="1">
      <alignment horizontal="left" vertical="center" wrapText="1"/>
    </xf>
    <xf numFmtId="49" fontId="1" fillId="5" borderId="5" xfId="114" applyNumberFormat="1" applyFont="1" applyFill="1" applyBorder="1" applyAlignment="1" applyProtection="1">
      <alignment horizontal="center" vertical="center" wrapText="1"/>
    </xf>
    <xf numFmtId="0" fontId="18" fillId="5" borderId="0" xfId="76" applyFont="1" applyFill="1" applyAlignment="1" applyProtection="1">
      <alignment horizontal="right" vertical="center" wrapText="1"/>
    </xf>
    <xf numFmtId="0" fontId="16" fillId="5" borderId="9" xfId="114" applyFont="1" applyFill="1" applyBorder="1" applyAlignment="1" applyProtection="1">
      <alignment horizontal="center" vertical="center" wrapText="1"/>
    </xf>
    <xf numFmtId="0" fontId="16" fillId="5" borderId="10" xfId="114" applyFont="1" applyFill="1" applyBorder="1" applyAlignment="1" applyProtection="1">
      <alignment horizontal="center" vertical="center" wrapText="1"/>
    </xf>
    <xf numFmtId="165" fontId="34" fillId="5" borderId="5" xfId="32" applyNumberFormat="1" applyFont="1" applyFill="1" applyBorder="1" applyAlignment="1" applyProtection="1">
      <alignment horizontal="center" vertical="center" wrapText="1"/>
    </xf>
    <xf numFmtId="0" fontId="16" fillId="5" borderId="0" xfId="112" applyFont="1" applyFill="1" applyAlignment="1">
      <alignment horizontal="center" wrapText="1"/>
    </xf>
    <xf numFmtId="0" fontId="16" fillId="5" borderId="0" xfId="0" applyFont="1" applyFill="1" applyBorder="1" applyAlignment="1">
      <alignment horizontal="center" vertical="center" wrapText="1"/>
    </xf>
  </cellXfs>
  <cellStyles count="124">
    <cellStyle name="_FINANS GRAFIGI" xfId="1"/>
    <cellStyle name="_kaliningrad mboq(1).r1.2-dsk" xfId="2"/>
    <cellStyle name="_kaliningrad mboq.r0.3-dsk" xfId="3"/>
    <cellStyle name="_Khanty okul-kres alt2 rev2204" xfId="4"/>
    <cellStyle name="_n.novgorod" xfId="5"/>
    <cellStyle name="_Prilojeniye 16V - Grafik finansirovaniya europa rev1" xfId="6"/>
    <cellStyle name="_авансы-11-22-2005" xfId="7"/>
    <cellStyle name="_ППР(без цен)" xfId="8"/>
    <cellStyle name="_Свет_БЦ" xfId="9"/>
    <cellStyle name="_Тех-TV(без цен)" xfId="10"/>
    <cellStyle name="_тюмень звук" xfId="11"/>
    <cellStyle name="=C:\WINDOWS\SYSTEM32\COMMAND.COM" xfId="12"/>
    <cellStyle name="•W_laroux" xfId="13"/>
    <cellStyle name="Calc Currency (0)" xfId="14"/>
    <cellStyle name="Calc Currency (2)" xfId="15"/>
    <cellStyle name="Calc Percent (0)" xfId="16"/>
    <cellStyle name="Calc Percent (1)" xfId="17"/>
    <cellStyle name="Calc Percent (2)" xfId="18"/>
    <cellStyle name="Calc Units (0)" xfId="19"/>
    <cellStyle name="Calc Units (1)" xfId="20"/>
    <cellStyle name="Calc Units (2)" xfId="21"/>
    <cellStyle name="Codice" xfId="22"/>
    <cellStyle name="Comma  - Style1" xfId="23"/>
    <cellStyle name="Comma  - Style2" xfId="24"/>
    <cellStyle name="Comma  - Style3" xfId="25"/>
    <cellStyle name="Comma  - Style4" xfId="26"/>
    <cellStyle name="Comma  - Style5" xfId="27"/>
    <cellStyle name="Comma  - Style6" xfId="28"/>
    <cellStyle name="Comma  - Style7" xfId="29"/>
    <cellStyle name="Comma  - Style8" xfId="30"/>
    <cellStyle name="Comma [00]" xfId="31"/>
    <cellStyle name="Comma_Copy of Kontekx1-idari ofis-31-07-2005-sinerjili" xfId="32"/>
    <cellStyle name="Comma_Copy of Kontekx1-idari ofis-31-07-2005-sinerjili 2" xfId="33"/>
    <cellStyle name="Currency [00]" xfId="34"/>
    <cellStyle name="Date Short" xfId="35"/>
    <cellStyle name="DELTA" xfId="36"/>
    <cellStyle name="Dezimal [0]_OF972A" xfId="37"/>
    <cellStyle name="Dezimal_OF972A" xfId="38"/>
    <cellStyle name="Enter Currency (0)" xfId="39"/>
    <cellStyle name="Enter Currency (2)" xfId="40"/>
    <cellStyle name="Enter Units (0)" xfId="41"/>
    <cellStyle name="Enter Units (1)" xfId="42"/>
    <cellStyle name="Enter Units (2)" xfId="43"/>
    <cellStyle name="Euro" xfId="44"/>
    <cellStyle name="Excel Built-in Normal" xfId="45"/>
    <cellStyle name="Flag" xfId="46"/>
    <cellStyle name="Grey" xfId="47"/>
    <cellStyle name="Header1" xfId="48"/>
    <cellStyle name="Header2" xfId="49"/>
    <cellStyle name="Heading1" xfId="50"/>
    <cellStyle name="Heading2" xfId="51"/>
    <cellStyle name="Heading3" xfId="52"/>
    <cellStyle name="Heading4" xfId="53"/>
    <cellStyle name="Heading5" xfId="54"/>
    <cellStyle name="Heading6" xfId="55"/>
    <cellStyle name="Horizontal" xfId="56"/>
    <cellStyle name="Input [yellow]" xfId="57"/>
    <cellStyle name="İzlenen Köprü" xfId="58"/>
    <cellStyle name="Köprü" xfId="59"/>
    <cellStyle name="Link Currency (0)" xfId="60"/>
    <cellStyle name="Link Currency (2)" xfId="61"/>
    <cellStyle name="Link Units (0)" xfId="62"/>
    <cellStyle name="Link Units (1)" xfId="63"/>
    <cellStyle name="Link Units (2)" xfId="64"/>
    <cellStyle name="Matrix" xfId="65"/>
    <cellStyle name="Millares_Building Bld01 - Production - Str" xfId="66"/>
    <cellStyle name="Milliers [0]_Locas" xfId="67"/>
    <cellStyle name="Milliers_Locas" xfId="68"/>
    <cellStyle name="Monétaire [0]_Locas" xfId="69"/>
    <cellStyle name="Monétaire_Locas" xfId="70"/>
    <cellStyle name="Normal - Style1" xfId="71"/>
    <cellStyle name="Normal 2 10" xfId="72"/>
    <cellStyle name="Normal 3 2" xfId="73"/>
    <cellStyle name="Normal 4 2" xfId="74"/>
    <cellStyle name="Normal 5" xfId="75"/>
    <cellStyle name="Normal_kirlasky halmih ofis" xfId="76"/>
    <cellStyle name="normálne_Tender_DURA_UK" xfId="77"/>
    <cellStyle name="Note" xfId="78"/>
    <cellStyle name="Numer katalog" xfId="79"/>
    <cellStyle name="Œ…‹æØ‚è [0.00]_laroux" xfId="80"/>
    <cellStyle name="Œ…‹æØ‚è_laroux" xfId="81"/>
    <cellStyle name="Option" xfId="82"/>
    <cellStyle name="OptionHeading" xfId="83"/>
    <cellStyle name="Percent [0]" xfId="84"/>
    <cellStyle name="Percent [00]" xfId="85"/>
    <cellStyle name="Percent [2]" xfId="86"/>
    <cellStyle name="PrePop Currency (0)" xfId="87"/>
    <cellStyle name="PrePop Currency (2)" xfId="88"/>
    <cellStyle name="PrePop Units (0)" xfId="89"/>
    <cellStyle name="PrePop Units (1)" xfId="90"/>
    <cellStyle name="PrePop Units (2)" xfId="91"/>
    <cellStyle name="Price" xfId="92"/>
    <cellStyle name="Standard_Modul1" xfId="93"/>
    <cellStyle name="SUAT1" xfId="94"/>
    <cellStyle name="Text Indent A" xfId="95"/>
    <cellStyle name="Text Indent B" xfId="96"/>
    <cellStyle name="Text Indent C" xfId="97"/>
    <cellStyle name="Unit" xfId="98"/>
    <cellStyle name="Update" xfId="99"/>
    <cellStyle name="Vertical" xfId="100"/>
    <cellStyle name="Virgül [0]_AD1" xfId="101"/>
    <cellStyle name="Virgül_AD1" xfId="102"/>
    <cellStyle name="Währung [0]_OF972A" xfId="103"/>
    <cellStyle name="Währung_OF972A" xfId="104"/>
    <cellStyle name="Гиперссылка 2" xfId="105"/>
    <cellStyle name="Денежный 2" xfId="106"/>
    <cellStyle name="Денежный 2 2" xfId="107"/>
    <cellStyle name="Обычный" xfId="0" builtinId="0"/>
    <cellStyle name="Обычный 2" xfId="108"/>
    <cellStyle name="Обычный 3" xfId="109"/>
    <cellStyle name="Обычный 4" xfId="110"/>
    <cellStyle name="Обычный 4 2" xfId="111"/>
    <cellStyle name="Обычный_ГП-19 Укруп расчет" xfId="112"/>
    <cellStyle name="Процентный 2" xfId="113"/>
    <cellStyle name="Стиль 1" xfId="114"/>
    <cellStyle name="Стиль 1 2" xfId="115"/>
    <cellStyle name="Стиль 2" xfId="116"/>
    <cellStyle name="Стиль 3" xfId="117"/>
    <cellStyle name="Стиль 4" xfId="118"/>
    <cellStyle name="Стиль 5" xfId="119"/>
    <cellStyle name="Стиль 6" xfId="120"/>
    <cellStyle name="Таблица_текст" xfId="121"/>
    <cellStyle name="Финансовый" xfId="122" builtinId="3"/>
    <cellStyle name="Финансовый 2" xfId="1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96"/>
  <sheetViews>
    <sheetView tabSelected="1" view="pageBreakPreview" zoomScale="75" zoomScaleNormal="100" zoomScaleSheetLayoutView="75" workbookViewId="0">
      <selection activeCell="I176" sqref="I176"/>
    </sheetView>
  </sheetViews>
  <sheetFormatPr defaultRowHeight="12.75" outlineLevelCol="1" x14ac:dyDescent="0.2"/>
  <cols>
    <col min="1" max="2" width="6.5703125" style="13" customWidth="1"/>
    <col min="3" max="3" width="7.140625" style="14" customWidth="1"/>
    <col min="4" max="4" width="74.7109375" style="15" customWidth="1" outlineLevel="1"/>
    <col min="5" max="5" width="25.7109375" style="16" customWidth="1" outlineLevel="1"/>
    <col min="6" max="6" width="19.85546875" style="15" customWidth="1" outlineLevel="1"/>
    <col min="7" max="7" width="9.42578125" style="17" customWidth="1"/>
    <col min="8" max="8" width="8.85546875" style="18" customWidth="1"/>
    <col min="9" max="10" width="18.42578125" style="18" customWidth="1"/>
    <col min="11" max="11" width="18.42578125" style="19" customWidth="1"/>
    <col min="12" max="12" width="19.5703125" style="20" customWidth="1"/>
    <col min="13" max="13" width="12" style="7" customWidth="1"/>
    <col min="14" max="16384" width="9.140625" style="7"/>
  </cols>
  <sheetData>
    <row r="3" spans="1:12" ht="15" customHeight="1" x14ac:dyDescent="0.2">
      <c r="G3" s="112" t="s">
        <v>11</v>
      </c>
      <c r="H3" s="112"/>
      <c r="I3" s="112"/>
      <c r="J3" s="112"/>
      <c r="K3" s="112"/>
      <c r="L3" s="112"/>
    </row>
    <row r="4" spans="1:12" ht="15" x14ac:dyDescent="0.2">
      <c r="G4" s="66"/>
      <c r="H4" s="67"/>
      <c r="I4" s="10"/>
      <c r="J4" s="10"/>
      <c r="K4" s="112" t="s">
        <v>12</v>
      </c>
      <c r="L4" s="112"/>
    </row>
    <row r="8" spans="1:12" ht="15" x14ac:dyDescent="0.2">
      <c r="A8" s="62"/>
      <c r="B8" s="62"/>
      <c r="C8" s="63"/>
      <c r="D8" s="64"/>
      <c r="E8" s="65"/>
      <c r="F8" s="64"/>
      <c r="G8" s="66"/>
      <c r="H8" s="67"/>
      <c r="I8" s="67"/>
      <c r="J8" s="67"/>
      <c r="K8" s="68"/>
      <c r="L8" s="69"/>
    </row>
    <row r="9" spans="1:12" ht="15.75" x14ac:dyDescent="0.25">
      <c r="A9" s="10"/>
      <c r="B9" s="10"/>
      <c r="C9" s="116" t="s">
        <v>13</v>
      </c>
      <c r="D9" s="116"/>
      <c r="E9" s="116"/>
      <c r="F9" s="116"/>
      <c r="G9" s="116"/>
      <c r="H9" s="116"/>
      <c r="I9" s="116"/>
      <c r="J9" s="116"/>
      <c r="K9" s="116"/>
      <c r="L9" s="116"/>
    </row>
    <row r="10" spans="1:12" ht="15.75" x14ac:dyDescent="0.2">
      <c r="A10" s="10"/>
      <c r="B10" s="10"/>
      <c r="C10" s="63"/>
      <c r="D10" s="117" t="s">
        <v>252</v>
      </c>
      <c r="E10" s="117"/>
      <c r="F10" s="117"/>
      <c r="G10" s="117"/>
      <c r="H10" s="117"/>
      <c r="I10" s="117"/>
      <c r="J10" s="117"/>
      <c r="K10" s="117"/>
      <c r="L10" s="117"/>
    </row>
    <row r="11" spans="1:12" ht="15.75" x14ac:dyDescent="0.2">
      <c r="A11" s="10"/>
      <c r="B11" s="10"/>
      <c r="C11" s="63"/>
      <c r="D11" s="94"/>
      <c r="E11" s="94"/>
      <c r="F11" s="94"/>
      <c r="G11" s="94"/>
      <c r="H11" s="70"/>
      <c r="I11" s="94"/>
      <c r="J11" s="94"/>
      <c r="K11" s="94"/>
      <c r="L11" s="71"/>
    </row>
    <row r="12" spans="1:12" ht="15" x14ac:dyDescent="0.2">
      <c r="A12" s="7"/>
      <c r="B12" s="7"/>
      <c r="D12" s="109" t="s">
        <v>14</v>
      </c>
      <c r="E12" s="109"/>
      <c r="F12" s="109"/>
      <c r="G12" s="109"/>
      <c r="H12" s="109"/>
      <c r="I12" s="109"/>
      <c r="J12" s="109"/>
      <c r="K12" s="109"/>
      <c r="L12" s="109"/>
    </row>
    <row r="13" spans="1:12" ht="15" x14ac:dyDescent="0.2">
      <c r="A13" s="7"/>
      <c r="B13" s="7"/>
      <c r="D13" s="95"/>
      <c r="E13" s="95"/>
      <c r="F13" s="95"/>
      <c r="G13" s="95"/>
      <c r="H13" s="95"/>
      <c r="I13" s="95"/>
      <c r="J13" s="95"/>
      <c r="K13" s="95"/>
      <c r="L13" s="95"/>
    </row>
    <row r="14" spans="1:12" ht="15.75" customHeight="1" x14ac:dyDescent="0.2">
      <c r="A14" s="7"/>
      <c r="B14" s="111"/>
      <c r="C14" s="111"/>
      <c r="D14" s="113"/>
      <c r="E14" s="115"/>
      <c r="F14" s="115"/>
      <c r="G14" s="115"/>
      <c r="H14" s="99" t="s">
        <v>2</v>
      </c>
      <c r="I14" s="99"/>
      <c r="J14" s="99"/>
      <c r="K14" s="99"/>
      <c r="L14" s="99"/>
    </row>
    <row r="15" spans="1:12" ht="16.5" customHeight="1" x14ac:dyDescent="0.2">
      <c r="A15" s="7"/>
      <c r="B15" s="111"/>
      <c r="C15" s="111"/>
      <c r="D15" s="114"/>
      <c r="E15" s="115"/>
      <c r="F15" s="115"/>
      <c r="G15" s="115"/>
      <c r="H15" s="99"/>
      <c r="I15" s="99"/>
      <c r="J15" s="99"/>
      <c r="K15" s="99"/>
      <c r="L15" s="99"/>
    </row>
    <row r="16" spans="1:12" ht="47.25" customHeight="1" x14ac:dyDescent="0.2">
      <c r="A16" s="7"/>
      <c r="B16" s="4" t="s">
        <v>15</v>
      </c>
      <c r="C16" s="4" t="s">
        <v>16</v>
      </c>
      <c r="D16" s="23" t="s">
        <v>0</v>
      </c>
      <c r="E16" s="38" t="s">
        <v>3</v>
      </c>
      <c r="F16" s="38" t="s">
        <v>4</v>
      </c>
      <c r="G16" s="39" t="s">
        <v>5</v>
      </c>
      <c r="H16" s="40" t="s">
        <v>1</v>
      </c>
      <c r="I16" s="101" t="s">
        <v>17</v>
      </c>
      <c r="J16" s="101"/>
      <c r="K16" s="102"/>
      <c r="L16" s="103" t="s">
        <v>6</v>
      </c>
    </row>
    <row r="17" spans="1:12" ht="15.75" x14ac:dyDescent="0.2">
      <c r="A17" s="7"/>
      <c r="B17" s="3"/>
      <c r="C17" s="3"/>
      <c r="D17" s="11"/>
      <c r="E17" s="41"/>
      <c r="F17" s="41"/>
      <c r="G17" s="41"/>
      <c r="H17" s="41"/>
      <c r="I17" s="42" t="s">
        <v>8</v>
      </c>
      <c r="J17" s="42"/>
      <c r="K17" s="42" t="s">
        <v>9</v>
      </c>
      <c r="L17" s="104"/>
    </row>
    <row r="18" spans="1:12" ht="36" customHeight="1" x14ac:dyDescent="0.2">
      <c r="A18" s="7"/>
      <c r="B18" s="47"/>
      <c r="C18" s="47"/>
      <c r="D18" s="48" t="s">
        <v>18</v>
      </c>
      <c r="E18" s="43"/>
      <c r="F18" s="44"/>
      <c r="G18" s="44"/>
      <c r="H18" s="45"/>
      <c r="I18" s="43"/>
      <c r="J18" s="43"/>
      <c r="K18" s="44"/>
      <c r="L18" s="46"/>
    </row>
    <row r="19" spans="1:12" ht="24" customHeight="1" x14ac:dyDescent="0.2">
      <c r="A19" s="7"/>
      <c r="B19" s="49"/>
      <c r="C19" s="49"/>
      <c r="D19" s="50" t="s">
        <v>19</v>
      </c>
      <c r="E19" s="1"/>
      <c r="F19" s="1"/>
      <c r="G19" s="1"/>
      <c r="H19" s="12"/>
      <c r="I19" s="1"/>
      <c r="J19" s="1"/>
      <c r="K19" s="21"/>
      <c r="L19" s="22"/>
    </row>
    <row r="20" spans="1:12" s="10" customFormat="1" ht="24" customHeight="1" x14ac:dyDescent="0.2">
      <c r="B20" s="60"/>
      <c r="C20" s="75"/>
      <c r="D20" s="87" t="s">
        <v>48</v>
      </c>
      <c r="E20" s="53"/>
      <c r="F20" s="53"/>
      <c r="G20" s="53"/>
      <c r="H20" s="59"/>
      <c r="I20" s="54"/>
      <c r="J20" s="54"/>
      <c r="K20" s="74"/>
      <c r="L20" s="56"/>
    </row>
    <row r="21" spans="1:12" ht="60" customHeight="1" x14ac:dyDescent="0.2">
      <c r="A21" s="7"/>
      <c r="B21" s="3"/>
      <c r="C21" s="49" t="s">
        <v>49</v>
      </c>
      <c r="D21" s="57" t="s">
        <v>50</v>
      </c>
      <c r="E21" s="53"/>
      <c r="F21" s="53" t="s">
        <v>43</v>
      </c>
      <c r="G21" s="53" t="s">
        <v>21</v>
      </c>
      <c r="H21" s="59">
        <v>1</v>
      </c>
      <c r="I21" s="54">
        <v>3816.16</v>
      </c>
      <c r="J21" s="54"/>
      <c r="K21" s="74">
        <f t="shared" ref="K21:K51" si="0">I21*H21</f>
        <v>3816.16</v>
      </c>
      <c r="L21" s="61">
        <f t="shared" ref="L21:L53" si="1">K21</f>
        <v>3816.16</v>
      </c>
    </row>
    <row r="22" spans="1:12" ht="60" customHeight="1" x14ac:dyDescent="0.2">
      <c r="A22" s="7"/>
      <c r="B22" s="3"/>
      <c r="C22" s="49" t="s">
        <v>51</v>
      </c>
      <c r="D22" s="57" t="s">
        <v>52</v>
      </c>
      <c r="E22" s="53"/>
      <c r="F22" s="53" t="s">
        <v>43</v>
      </c>
      <c r="G22" s="53" t="s">
        <v>21</v>
      </c>
      <c r="H22" s="59">
        <v>1</v>
      </c>
      <c r="I22" s="54">
        <v>2379.48</v>
      </c>
      <c r="J22" s="54"/>
      <c r="K22" s="74">
        <f t="shared" si="0"/>
        <v>2379.48</v>
      </c>
      <c r="L22" s="61">
        <f t="shared" si="1"/>
        <v>2379.48</v>
      </c>
    </row>
    <row r="23" spans="1:12" ht="60" customHeight="1" x14ac:dyDescent="0.2">
      <c r="A23" s="7"/>
      <c r="B23" s="3"/>
      <c r="C23" s="49" t="s">
        <v>53</v>
      </c>
      <c r="D23" s="57" t="s">
        <v>54</v>
      </c>
      <c r="E23" s="53"/>
      <c r="F23" s="53" t="s">
        <v>43</v>
      </c>
      <c r="G23" s="53" t="s">
        <v>21</v>
      </c>
      <c r="H23" s="59">
        <v>1</v>
      </c>
      <c r="I23" s="54">
        <v>3816.16</v>
      </c>
      <c r="J23" s="54"/>
      <c r="K23" s="74">
        <f t="shared" si="0"/>
        <v>3816.16</v>
      </c>
      <c r="L23" s="61">
        <f t="shared" si="1"/>
        <v>3816.16</v>
      </c>
    </row>
    <row r="24" spans="1:12" ht="60" customHeight="1" x14ac:dyDescent="0.2">
      <c r="A24" s="7"/>
      <c r="B24" s="3"/>
      <c r="C24" s="49" t="s">
        <v>55</v>
      </c>
      <c r="D24" s="57" t="s">
        <v>56</v>
      </c>
      <c r="E24" s="53"/>
      <c r="F24" s="53" t="s">
        <v>43</v>
      </c>
      <c r="G24" s="53" t="s">
        <v>21</v>
      </c>
      <c r="H24" s="59">
        <v>1</v>
      </c>
      <c r="I24" s="54">
        <v>2379.48</v>
      </c>
      <c r="J24" s="54"/>
      <c r="K24" s="74">
        <f t="shared" si="0"/>
        <v>2379.48</v>
      </c>
      <c r="L24" s="61">
        <f t="shared" si="1"/>
        <v>2379.48</v>
      </c>
    </row>
    <row r="25" spans="1:12" ht="60" customHeight="1" x14ac:dyDescent="0.2">
      <c r="A25" s="7"/>
      <c r="B25" s="3"/>
      <c r="C25" s="49" t="s">
        <v>57</v>
      </c>
      <c r="D25" s="57" t="s">
        <v>58</v>
      </c>
      <c r="E25" s="53"/>
      <c r="F25" s="53" t="s">
        <v>43</v>
      </c>
      <c r="G25" s="53" t="s">
        <v>21</v>
      </c>
      <c r="H25" s="59">
        <v>1</v>
      </c>
      <c r="I25" s="54">
        <v>3816.16</v>
      </c>
      <c r="J25" s="54"/>
      <c r="K25" s="74">
        <f t="shared" si="0"/>
        <v>3816.16</v>
      </c>
      <c r="L25" s="61">
        <f t="shared" si="1"/>
        <v>3816.16</v>
      </c>
    </row>
    <row r="26" spans="1:12" ht="60" customHeight="1" x14ac:dyDescent="0.2">
      <c r="A26" s="7"/>
      <c r="B26" s="3"/>
      <c r="C26" s="49" t="s">
        <v>59</v>
      </c>
      <c r="D26" s="57" t="s">
        <v>60</v>
      </c>
      <c r="E26" s="53"/>
      <c r="F26" s="53" t="s">
        <v>43</v>
      </c>
      <c r="G26" s="53" t="s">
        <v>21</v>
      </c>
      <c r="H26" s="59">
        <v>1</v>
      </c>
      <c r="I26" s="54">
        <v>2379.48</v>
      </c>
      <c r="J26" s="54"/>
      <c r="K26" s="74">
        <f t="shared" si="0"/>
        <v>2379.48</v>
      </c>
      <c r="L26" s="61">
        <f t="shared" si="1"/>
        <v>2379.48</v>
      </c>
    </row>
    <row r="27" spans="1:12" ht="60" customHeight="1" x14ac:dyDescent="0.2">
      <c r="A27" s="7"/>
      <c r="B27" s="3"/>
      <c r="C27" s="49" t="s">
        <v>61</v>
      </c>
      <c r="D27" s="57" t="s">
        <v>62</v>
      </c>
      <c r="E27" s="53"/>
      <c r="F27" s="53" t="s">
        <v>43</v>
      </c>
      <c r="G27" s="53" t="s">
        <v>21</v>
      </c>
      <c r="H27" s="59">
        <v>1</v>
      </c>
      <c r="I27" s="54">
        <v>3816.16</v>
      </c>
      <c r="J27" s="54"/>
      <c r="K27" s="74">
        <f t="shared" si="0"/>
        <v>3816.16</v>
      </c>
      <c r="L27" s="61">
        <f t="shared" si="1"/>
        <v>3816.16</v>
      </c>
    </row>
    <row r="28" spans="1:12" ht="60" customHeight="1" x14ac:dyDescent="0.2">
      <c r="A28" s="7"/>
      <c r="B28" s="3"/>
      <c r="C28" s="49" t="s">
        <v>63</v>
      </c>
      <c r="D28" s="57" t="s">
        <v>64</v>
      </c>
      <c r="E28" s="53"/>
      <c r="F28" s="53" t="s">
        <v>43</v>
      </c>
      <c r="G28" s="53" t="s">
        <v>21</v>
      </c>
      <c r="H28" s="59">
        <v>1</v>
      </c>
      <c r="I28" s="54">
        <v>2379.48</v>
      </c>
      <c r="J28" s="54"/>
      <c r="K28" s="74">
        <f t="shared" si="0"/>
        <v>2379.48</v>
      </c>
      <c r="L28" s="61">
        <f t="shared" si="1"/>
        <v>2379.48</v>
      </c>
    </row>
    <row r="29" spans="1:12" ht="60" customHeight="1" x14ac:dyDescent="0.2">
      <c r="A29" s="7"/>
      <c r="B29" s="3"/>
      <c r="C29" s="49" t="s">
        <v>65</v>
      </c>
      <c r="D29" s="57" t="s">
        <v>66</v>
      </c>
      <c r="E29" s="53"/>
      <c r="F29" s="53" t="s">
        <v>43</v>
      </c>
      <c r="G29" s="53" t="s">
        <v>21</v>
      </c>
      <c r="H29" s="59">
        <v>1</v>
      </c>
      <c r="I29" s="54">
        <v>3816.16</v>
      </c>
      <c r="J29" s="54"/>
      <c r="K29" s="74">
        <f t="shared" si="0"/>
        <v>3816.16</v>
      </c>
      <c r="L29" s="61">
        <f t="shared" si="1"/>
        <v>3816.16</v>
      </c>
    </row>
    <row r="30" spans="1:12" ht="60" customHeight="1" x14ac:dyDescent="0.2">
      <c r="A30" s="7"/>
      <c r="B30" s="3"/>
      <c r="C30" s="49" t="s">
        <v>67</v>
      </c>
      <c r="D30" s="57" t="s">
        <v>68</v>
      </c>
      <c r="E30" s="53"/>
      <c r="F30" s="53" t="s">
        <v>43</v>
      </c>
      <c r="G30" s="53" t="s">
        <v>21</v>
      </c>
      <c r="H30" s="59">
        <v>1</v>
      </c>
      <c r="I30" s="54">
        <v>2379.48</v>
      </c>
      <c r="J30" s="54"/>
      <c r="K30" s="74">
        <f t="shared" si="0"/>
        <v>2379.48</v>
      </c>
      <c r="L30" s="61">
        <f t="shared" si="1"/>
        <v>2379.48</v>
      </c>
    </row>
    <row r="31" spans="1:12" ht="60" customHeight="1" x14ac:dyDescent="0.2">
      <c r="A31" s="7"/>
      <c r="B31" s="3"/>
      <c r="C31" s="49" t="s">
        <v>69</v>
      </c>
      <c r="D31" s="57" t="s">
        <v>70</v>
      </c>
      <c r="E31" s="53"/>
      <c r="F31" s="53" t="s">
        <v>43</v>
      </c>
      <c r="G31" s="53" t="s">
        <v>21</v>
      </c>
      <c r="H31" s="59">
        <v>1</v>
      </c>
      <c r="I31" s="54">
        <v>3816.16</v>
      </c>
      <c r="J31" s="54"/>
      <c r="K31" s="74">
        <f t="shared" si="0"/>
        <v>3816.16</v>
      </c>
      <c r="L31" s="61">
        <f t="shared" si="1"/>
        <v>3816.16</v>
      </c>
    </row>
    <row r="32" spans="1:12" ht="60" customHeight="1" x14ac:dyDescent="0.2">
      <c r="A32" s="7"/>
      <c r="B32" s="3"/>
      <c r="C32" s="49" t="s">
        <v>71</v>
      </c>
      <c r="D32" s="57" t="s">
        <v>72</v>
      </c>
      <c r="E32" s="53"/>
      <c r="F32" s="53" t="s">
        <v>43</v>
      </c>
      <c r="G32" s="53" t="s">
        <v>21</v>
      </c>
      <c r="H32" s="59">
        <v>1</v>
      </c>
      <c r="I32" s="54">
        <v>2379.48</v>
      </c>
      <c r="J32" s="54"/>
      <c r="K32" s="74">
        <f t="shared" si="0"/>
        <v>2379.48</v>
      </c>
      <c r="L32" s="61">
        <f t="shared" si="1"/>
        <v>2379.48</v>
      </c>
    </row>
    <row r="33" spans="1:12" ht="60" customHeight="1" x14ac:dyDescent="0.2">
      <c r="A33" s="7"/>
      <c r="B33" s="3"/>
      <c r="C33" s="49" t="s">
        <v>73</v>
      </c>
      <c r="D33" s="57" t="s">
        <v>74</v>
      </c>
      <c r="E33" s="53"/>
      <c r="F33" s="53" t="s">
        <v>43</v>
      </c>
      <c r="G33" s="53" t="s">
        <v>21</v>
      </c>
      <c r="H33" s="59">
        <v>1</v>
      </c>
      <c r="I33" s="54">
        <v>3816.16</v>
      </c>
      <c r="J33" s="54"/>
      <c r="K33" s="74">
        <f t="shared" si="0"/>
        <v>3816.16</v>
      </c>
      <c r="L33" s="61">
        <f t="shared" si="1"/>
        <v>3816.16</v>
      </c>
    </row>
    <row r="34" spans="1:12" ht="60" customHeight="1" x14ac:dyDescent="0.2">
      <c r="A34" s="7"/>
      <c r="B34" s="3"/>
      <c r="C34" s="49" t="s">
        <v>75</v>
      </c>
      <c r="D34" s="57" t="s">
        <v>76</v>
      </c>
      <c r="E34" s="53"/>
      <c r="F34" s="53" t="s">
        <v>43</v>
      </c>
      <c r="G34" s="53" t="s">
        <v>21</v>
      </c>
      <c r="H34" s="59">
        <v>1</v>
      </c>
      <c r="I34" s="97">
        <v>2379.48</v>
      </c>
      <c r="J34" s="54"/>
      <c r="K34" s="74">
        <f t="shared" si="0"/>
        <v>2379.48</v>
      </c>
      <c r="L34" s="61">
        <f t="shared" si="1"/>
        <v>2379.48</v>
      </c>
    </row>
    <row r="35" spans="1:12" ht="60" customHeight="1" x14ac:dyDescent="0.2">
      <c r="A35" s="7"/>
      <c r="B35" s="3"/>
      <c r="C35" s="49" t="s">
        <v>77</v>
      </c>
      <c r="D35" s="57" t="s">
        <v>78</v>
      </c>
      <c r="E35" s="53"/>
      <c r="F35" s="53" t="s">
        <v>43</v>
      </c>
      <c r="G35" s="53" t="s">
        <v>21</v>
      </c>
      <c r="H35" s="59">
        <v>1</v>
      </c>
      <c r="I35" s="54">
        <v>3816.16</v>
      </c>
      <c r="J35" s="54"/>
      <c r="K35" s="74">
        <f t="shared" si="0"/>
        <v>3816.16</v>
      </c>
      <c r="L35" s="61">
        <f t="shared" si="1"/>
        <v>3816.16</v>
      </c>
    </row>
    <row r="36" spans="1:12" ht="60" customHeight="1" x14ac:dyDescent="0.2">
      <c r="A36" s="7"/>
      <c r="B36" s="3"/>
      <c r="C36" s="49" t="s">
        <v>79</v>
      </c>
      <c r="D36" s="57" t="s">
        <v>80</v>
      </c>
      <c r="E36" s="53"/>
      <c r="F36" s="53" t="s">
        <v>43</v>
      </c>
      <c r="G36" s="53" t="s">
        <v>21</v>
      </c>
      <c r="H36" s="59">
        <v>1</v>
      </c>
      <c r="I36" s="97">
        <v>2379.48</v>
      </c>
      <c r="J36" s="54"/>
      <c r="K36" s="74">
        <f t="shared" si="0"/>
        <v>2379.48</v>
      </c>
      <c r="L36" s="61">
        <f t="shared" si="1"/>
        <v>2379.48</v>
      </c>
    </row>
    <row r="37" spans="1:12" ht="60" customHeight="1" x14ac:dyDescent="0.2">
      <c r="A37" s="7"/>
      <c r="B37" s="3"/>
      <c r="C37" s="49" t="s">
        <v>81</v>
      </c>
      <c r="D37" s="57" t="s">
        <v>82</v>
      </c>
      <c r="E37" s="53"/>
      <c r="F37" s="53" t="s">
        <v>43</v>
      </c>
      <c r="G37" s="53" t="s">
        <v>21</v>
      </c>
      <c r="H37" s="59">
        <v>1</v>
      </c>
      <c r="I37" s="97">
        <v>3816.16</v>
      </c>
      <c r="J37" s="54"/>
      <c r="K37" s="74">
        <f t="shared" si="0"/>
        <v>3816.16</v>
      </c>
      <c r="L37" s="61">
        <f t="shared" si="1"/>
        <v>3816.16</v>
      </c>
    </row>
    <row r="38" spans="1:12" ht="60" customHeight="1" x14ac:dyDescent="0.2">
      <c r="A38" s="7"/>
      <c r="B38" s="3"/>
      <c r="C38" s="49" t="s">
        <v>83</v>
      </c>
      <c r="D38" s="57" t="s">
        <v>84</v>
      </c>
      <c r="E38" s="53"/>
      <c r="F38" s="53" t="s">
        <v>43</v>
      </c>
      <c r="G38" s="53" t="s">
        <v>21</v>
      </c>
      <c r="H38" s="59">
        <v>1</v>
      </c>
      <c r="I38" s="97">
        <v>2379.48</v>
      </c>
      <c r="J38" s="54"/>
      <c r="K38" s="74">
        <f t="shared" si="0"/>
        <v>2379.48</v>
      </c>
      <c r="L38" s="61">
        <f t="shared" si="1"/>
        <v>2379.48</v>
      </c>
    </row>
    <row r="39" spans="1:12" ht="60" customHeight="1" x14ac:dyDescent="0.2">
      <c r="A39" s="7"/>
      <c r="B39" s="3"/>
      <c r="C39" s="49" t="s">
        <v>85</v>
      </c>
      <c r="D39" s="88" t="s">
        <v>86</v>
      </c>
      <c r="E39" s="53"/>
      <c r="F39" s="53" t="s">
        <v>43</v>
      </c>
      <c r="G39" s="93" t="s">
        <v>20</v>
      </c>
      <c r="H39" s="59">
        <v>1</v>
      </c>
      <c r="I39" s="97">
        <v>3816.16</v>
      </c>
      <c r="J39" s="54"/>
      <c r="K39" s="74">
        <f t="shared" si="0"/>
        <v>3816.16</v>
      </c>
      <c r="L39" s="61">
        <f t="shared" si="1"/>
        <v>3816.16</v>
      </c>
    </row>
    <row r="40" spans="1:12" ht="60" customHeight="1" x14ac:dyDescent="0.2">
      <c r="A40" s="7"/>
      <c r="B40" s="3"/>
      <c r="C40" s="49" t="s">
        <v>87</v>
      </c>
      <c r="D40" s="52" t="s">
        <v>88</v>
      </c>
      <c r="E40" s="53"/>
      <c r="F40" s="53" t="s">
        <v>43</v>
      </c>
      <c r="G40" s="93" t="s">
        <v>20</v>
      </c>
      <c r="H40" s="59">
        <v>1</v>
      </c>
      <c r="I40" s="97">
        <v>2379.48</v>
      </c>
      <c r="J40" s="54"/>
      <c r="K40" s="74">
        <f t="shared" si="0"/>
        <v>2379.48</v>
      </c>
      <c r="L40" s="61">
        <f t="shared" si="1"/>
        <v>2379.48</v>
      </c>
    </row>
    <row r="41" spans="1:12" ht="60" customHeight="1" x14ac:dyDescent="0.2">
      <c r="A41" s="7"/>
      <c r="B41" s="3"/>
      <c r="C41" s="49" t="s">
        <v>89</v>
      </c>
      <c r="D41" s="52" t="s">
        <v>90</v>
      </c>
      <c r="E41" s="93"/>
      <c r="F41" s="53" t="s">
        <v>43</v>
      </c>
      <c r="G41" s="93" t="s">
        <v>20</v>
      </c>
      <c r="H41" s="59">
        <v>1</v>
      </c>
      <c r="I41" s="54">
        <v>1683.6</v>
      </c>
      <c r="J41" s="54"/>
      <c r="K41" s="74">
        <f t="shared" si="0"/>
        <v>1683.6</v>
      </c>
      <c r="L41" s="61">
        <f t="shared" si="1"/>
        <v>1683.6</v>
      </c>
    </row>
    <row r="42" spans="1:12" ht="60" customHeight="1" x14ac:dyDescent="0.2">
      <c r="A42" s="7"/>
      <c r="B42" s="3"/>
      <c r="C42" s="49" t="s">
        <v>91</v>
      </c>
      <c r="D42" s="52" t="s">
        <v>92</v>
      </c>
      <c r="E42" s="93"/>
      <c r="F42" s="53" t="s">
        <v>43</v>
      </c>
      <c r="G42" s="93" t="s">
        <v>20</v>
      </c>
      <c r="H42" s="59">
        <v>1</v>
      </c>
      <c r="I42" s="54">
        <v>1908.08</v>
      </c>
      <c r="J42" s="54"/>
      <c r="K42" s="74">
        <f t="shared" si="0"/>
        <v>1908.08</v>
      </c>
      <c r="L42" s="61">
        <f t="shared" si="1"/>
        <v>1908.08</v>
      </c>
    </row>
    <row r="43" spans="1:12" ht="60" customHeight="1" x14ac:dyDescent="0.2">
      <c r="A43" s="7"/>
      <c r="B43" s="3"/>
      <c r="C43" s="49" t="s">
        <v>93</v>
      </c>
      <c r="D43" s="52" t="s">
        <v>94</v>
      </c>
      <c r="E43" s="93"/>
      <c r="F43" s="53" t="s">
        <v>43</v>
      </c>
      <c r="G43" s="93" t="s">
        <v>20</v>
      </c>
      <c r="H43" s="59">
        <v>1</v>
      </c>
      <c r="I43" s="54">
        <v>1683.6</v>
      </c>
      <c r="J43" s="54"/>
      <c r="K43" s="74">
        <f t="shared" si="0"/>
        <v>1683.6</v>
      </c>
      <c r="L43" s="61">
        <f t="shared" si="1"/>
        <v>1683.6</v>
      </c>
    </row>
    <row r="44" spans="1:12" ht="60" customHeight="1" x14ac:dyDescent="0.2">
      <c r="A44" s="7"/>
      <c r="B44" s="3"/>
      <c r="C44" s="49" t="s">
        <v>95</v>
      </c>
      <c r="D44" s="57" t="s">
        <v>96</v>
      </c>
      <c r="E44" s="53"/>
      <c r="F44" s="53" t="s">
        <v>43</v>
      </c>
      <c r="G44" s="53" t="s">
        <v>21</v>
      </c>
      <c r="H44" s="59">
        <v>109</v>
      </c>
      <c r="I44" s="54">
        <v>1060.6600000000001</v>
      </c>
      <c r="J44" s="54"/>
      <c r="K44" s="74">
        <f t="shared" si="0"/>
        <v>115611.94</v>
      </c>
      <c r="L44" s="61">
        <f t="shared" si="1"/>
        <v>115611.94</v>
      </c>
    </row>
    <row r="45" spans="1:12" ht="60" customHeight="1" x14ac:dyDescent="0.2">
      <c r="A45" s="7"/>
      <c r="B45" s="3"/>
      <c r="C45" s="49" t="s">
        <v>97</v>
      </c>
      <c r="D45" s="57" t="s">
        <v>98</v>
      </c>
      <c r="E45" s="53"/>
      <c r="F45" s="53" t="s">
        <v>43</v>
      </c>
      <c r="G45" s="93" t="s">
        <v>21</v>
      </c>
      <c r="H45" s="59">
        <v>1</v>
      </c>
      <c r="I45" s="54">
        <v>4265.12</v>
      </c>
      <c r="J45" s="54"/>
      <c r="K45" s="74">
        <f t="shared" si="0"/>
        <v>4265.12</v>
      </c>
      <c r="L45" s="61">
        <f t="shared" si="1"/>
        <v>4265.12</v>
      </c>
    </row>
    <row r="46" spans="1:12" ht="60" customHeight="1" x14ac:dyDescent="0.2">
      <c r="A46" s="7"/>
      <c r="B46" s="3"/>
      <c r="C46" s="49" t="s">
        <v>99</v>
      </c>
      <c r="D46" s="57" t="s">
        <v>100</v>
      </c>
      <c r="E46" s="53"/>
      <c r="F46" s="53" t="s">
        <v>43</v>
      </c>
      <c r="G46" s="93" t="s">
        <v>21</v>
      </c>
      <c r="H46" s="59">
        <v>1</v>
      </c>
      <c r="I46" s="97">
        <v>4265.12</v>
      </c>
      <c r="J46" s="54"/>
      <c r="K46" s="74">
        <f t="shared" si="0"/>
        <v>4265.12</v>
      </c>
      <c r="L46" s="61">
        <f t="shared" si="1"/>
        <v>4265.12</v>
      </c>
    </row>
    <row r="47" spans="1:12" ht="60" customHeight="1" x14ac:dyDescent="0.2">
      <c r="A47" s="7"/>
      <c r="B47" s="3"/>
      <c r="C47" s="49" t="s">
        <v>101</v>
      </c>
      <c r="D47" s="57" t="s">
        <v>102</v>
      </c>
      <c r="E47" s="53"/>
      <c r="F47" s="53" t="s">
        <v>43</v>
      </c>
      <c r="G47" s="93" t="s">
        <v>21</v>
      </c>
      <c r="H47" s="59">
        <v>1</v>
      </c>
      <c r="I47" s="54">
        <v>2267.1999999999998</v>
      </c>
      <c r="J47" s="54"/>
      <c r="K47" s="74">
        <f t="shared" si="0"/>
        <v>2267.1999999999998</v>
      </c>
      <c r="L47" s="61">
        <f t="shared" si="1"/>
        <v>2267.1999999999998</v>
      </c>
    </row>
    <row r="48" spans="1:12" ht="60" customHeight="1" x14ac:dyDescent="0.2">
      <c r="A48" s="7"/>
      <c r="B48" s="3"/>
      <c r="C48" s="49" t="s">
        <v>103</v>
      </c>
      <c r="D48" s="57" t="s">
        <v>104</v>
      </c>
      <c r="E48" s="53"/>
      <c r="F48" s="53" t="s">
        <v>43</v>
      </c>
      <c r="G48" s="93" t="s">
        <v>21</v>
      </c>
      <c r="H48" s="59">
        <v>2</v>
      </c>
      <c r="I48" s="97">
        <v>1683.6</v>
      </c>
      <c r="J48" s="54"/>
      <c r="K48" s="74">
        <f t="shared" si="0"/>
        <v>3367.2</v>
      </c>
      <c r="L48" s="61">
        <f t="shared" si="1"/>
        <v>3367.2</v>
      </c>
    </row>
    <row r="49" spans="1:12" ht="60" customHeight="1" x14ac:dyDescent="0.2">
      <c r="A49" s="7"/>
      <c r="B49" s="3"/>
      <c r="C49" s="49" t="s">
        <v>105</v>
      </c>
      <c r="D49" s="57" t="s">
        <v>106</v>
      </c>
      <c r="E49" s="82"/>
      <c r="F49" s="53" t="s">
        <v>43</v>
      </c>
      <c r="G49" s="93" t="s">
        <v>21</v>
      </c>
      <c r="H49" s="73">
        <v>1</v>
      </c>
      <c r="I49" s="97">
        <v>1683.6</v>
      </c>
      <c r="J49" s="54"/>
      <c r="K49" s="74">
        <f t="shared" si="0"/>
        <v>1683.6</v>
      </c>
      <c r="L49" s="61">
        <f t="shared" si="1"/>
        <v>1683.6</v>
      </c>
    </row>
    <row r="50" spans="1:12" ht="60" customHeight="1" x14ac:dyDescent="0.2">
      <c r="A50" s="7"/>
      <c r="B50" s="3"/>
      <c r="C50" s="49" t="s">
        <v>107</v>
      </c>
      <c r="D50" s="57" t="s">
        <v>108</v>
      </c>
      <c r="E50" s="82"/>
      <c r="F50" s="53" t="s">
        <v>43</v>
      </c>
      <c r="G50" s="93" t="s">
        <v>21</v>
      </c>
      <c r="H50" s="73">
        <v>1</v>
      </c>
      <c r="I50" s="97">
        <v>1683.6</v>
      </c>
      <c r="J50" s="54"/>
      <c r="K50" s="74">
        <f t="shared" si="0"/>
        <v>1683.6</v>
      </c>
      <c r="L50" s="61">
        <f t="shared" si="1"/>
        <v>1683.6</v>
      </c>
    </row>
    <row r="51" spans="1:12" ht="66.75" customHeight="1" x14ac:dyDescent="0.2">
      <c r="A51" s="7"/>
      <c r="B51" s="3"/>
      <c r="C51" s="49" t="s">
        <v>109</v>
      </c>
      <c r="D51" s="57" t="s">
        <v>96</v>
      </c>
      <c r="E51" s="93"/>
      <c r="F51" s="53" t="s">
        <v>43</v>
      </c>
      <c r="G51" s="93" t="s">
        <v>21</v>
      </c>
      <c r="H51" s="73">
        <v>16</v>
      </c>
      <c r="I51" s="54">
        <v>1060.6600000000001</v>
      </c>
      <c r="J51" s="54"/>
      <c r="K51" s="74">
        <f t="shared" si="0"/>
        <v>16970.560000000001</v>
      </c>
      <c r="L51" s="61">
        <f t="shared" si="1"/>
        <v>16970.560000000001</v>
      </c>
    </row>
    <row r="52" spans="1:12" ht="66.75" customHeight="1" x14ac:dyDescent="0.2">
      <c r="A52" s="7"/>
      <c r="B52" s="3"/>
      <c r="C52" s="49"/>
      <c r="D52" s="57"/>
      <c r="E52" s="93"/>
      <c r="F52" s="53"/>
      <c r="G52" s="93"/>
      <c r="H52" s="73"/>
      <c r="I52" s="54"/>
      <c r="J52" s="54"/>
      <c r="K52" s="74"/>
      <c r="L52" s="61">
        <f t="shared" si="1"/>
        <v>0</v>
      </c>
    </row>
    <row r="53" spans="1:12" ht="24" customHeight="1" x14ac:dyDescent="0.2">
      <c r="A53" s="7"/>
      <c r="B53" s="34"/>
      <c r="C53" s="100" t="s">
        <v>26</v>
      </c>
      <c r="D53" s="100"/>
      <c r="E53" s="100"/>
      <c r="F53" s="100"/>
      <c r="G53" s="100"/>
      <c r="H53" s="100"/>
      <c r="I53" s="54"/>
      <c r="J53" s="54"/>
      <c r="K53" s="72">
        <f>SUM(K21:K51)</f>
        <v>217346.02000000002</v>
      </c>
      <c r="L53" s="61">
        <f t="shared" si="1"/>
        <v>217346.02000000002</v>
      </c>
    </row>
    <row r="54" spans="1:12" s="10" customFormat="1" ht="24" customHeight="1" x14ac:dyDescent="0.2">
      <c r="B54" s="37" t="s">
        <v>29</v>
      </c>
      <c r="C54" s="37"/>
      <c r="D54" s="33" t="s">
        <v>110</v>
      </c>
      <c r="E54" s="53"/>
      <c r="F54" s="53"/>
      <c r="G54" s="53"/>
      <c r="H54" s="59"/>
      <c r="I54" s="54"/>
      <c r="J54" s="54"/>
      <c r="K54" s="74"/>
      <c r="L54" s="56"/>
    </row>
    <row r="55" spans="1:12" ht="23.25" customHeight="1" x14ac:dyDescent="0.2">
      <c r="A55" s="7"/>
      <c r="B55" s="49"/>
      <c r="C55" s="49" t="s">
        <v>7</v>
      </c>
      <c r="D55" s="52" t="s">
        <v>111</v>
      </c>
      <c r="E55" s="53">
        <v>810404</v>
      </c>
      <c r="F55" s="93" t="s">
        <v>112</v>
      </c>
      <c r="G55" s="93" t="s">
        <v>23</v>
      </c>
      <c r="H55" s="93">
        <v>2800</v>
      </c>
      <c r="I55" s="54">
        <v>0</v>
      </c>
      <c r="J55" s="54"/>
      <c r="K55" s="74">
        <f t="shared" ref="K55:K76" si="2">I55*H55</f>
        <v>0</v>
      </c>
      <c r="L55" s="61">
        <f t="shared" ref="L55:L76" si="3">K55</f>
        <v>0</v>
      </c>
    </row>
    <row r="56" spans="1:12" ht="24" customHeight="1" x14ac:dyDescent="0.2">
      <c r="A56" s="7"/>
      <c r="B56" s="49"/>
      <c r="C56" s="49" t="s">
        <v>27</v>
      </c>
      <c r="D56" s="52" t="s">
        <v>113</v>
      </c>
      <c r="E56" s="53">
        <v>810335</v>
      </c>
      <c r="F56" s="93" t="s">
        <v>112</v>
      </c>
      <c r="G56" s="93" t="s">
        <v>23</v>
      </c>
      <c r="H56" s="93">
        <v>2070</v>
      </c>
      <c r="I56" s="54">
        <v>0</v>
      </c>
      <c r="J56" s="54"/>
      <c r="K56" s="74">
        <f t="shared" si="2"/>
        <v>0</v>
      </c>
      <c r="L56" s="61">
        <f t="shared" si="3"/>
        <v>0</v>
      </c>
    </row>
    <row r="57" spans="1:12" ht="23.25" customHeight="1" x14ac:dyDescent="0.2">
      <c r="A57" s="7"/>
      <c r="B57" s="49"/>
      <c r="C57" s="49" t="s">
        <v>28</v>
      </c>
      <c r="D57" s="83" t="s">
        <v>114</v>
      </c>
      <c r="E57" s="53">
        <v>620151</v>
      </c>
      <c r="F57" s="93" t="s">
        <v>112</v>
      </c>
      <c r="G57" s="93" t="s">
        <v>20</v>
      </c>
      <c r="H57" s="93">
        <v>64</v>
      </c>
      <c r="I57" s="54">
        <v>0</v>
      </c>
      <c r="J57" s="54"/>
      <c r="K57" s="74">
        <f t="shared" si="2"/>
        <v>0</v>
      </c>
      <c r="L57" s="61">
        <f t="shared" si="3"/>
        <v>0</v>
      </c>
    </row>
    <row r="58" spans="1:12" ht="23.25" customHeight="1" x14ac:dyDescent="0.2">
      <c r="A58" s="7"/>
      <c r="B58" s="49"/>
      <c r="C58" s="49" t="s">
        <v>29</v>
      </c>
      <c r="D58" s="83" t="s">
        <v>115</v>
      </c>
      <c r="E58" s="53">
        <v>620015</v>
      </c>
      <c r="F58" s="93" t="s">
        <v>112</v>
      </c>
      <c r="G58" s="93" t="s">
        <v>20</v>
      </c>
      <c r="H58" s="93">
        <v>16</v>
      </c>
      <c r="I58" s="54">
        <v>0</v>
      </c>
      <c r="J58" s="54"/>
      <c r="K58" s="74">
        <f t="shared" si="2"/>
        <v>0</v>
      </c>
      <c r="L58" s="61">
        <f t="shared" si="3"/>
        <v>0</v>
      </c>
    </row>
    <row r="59" spans="1:12" ht="23.25" customHeight="1" x14ac:dyDescent="0.2">
      <c r="A59" s="7"/>
      <c r="B59" s="49"/>
      <c r="C59" s="49" t="s">
        <v>30</v>
      </c>
      <c r="D59" s="83" t="s">
        <v>116</v>
      </c>
      <c r="E59" s="53">
        <v>620001</v>
      </c>
      <c r="F59" s="93" t="s">
        <v>112</v>
      </c>
      <c r="G59" s="93" t="s">
        <v>20</v>
      </c>
      <c r="H59" s="93">
        <v>16</v>
      </c>
      <c r="I59" s="54">
        <v>0</v>
      </c>
      <c r="J59" s="54"/>
      <c r="K59" s="74">
        <f t="shared" si="2"/>
        <v>0</v>
      </c>
      <c r="L59" s="61">
        <f t="shared" si="3"/>
        <v>0</v>
      </c>
    </row>
    <row r="60" spans="1:12" ht="23.25" customHeight="1" x14ac:dyDescent="0.2">
      <c r="A60" s="7"/>
      <c r="B60" s="49"/>
      <c r="C60" s="49" t="s">
        <v>31</v>
      </c>
      <c r="D60" s="52" t="s">
        <v>117</v>
      </c>
      <c r="E60" s="53"/>
      <c r="F60" s="53"/>
      <c r="G60" s="93" t="s">
        <v>118</v>
      </c>
      <c r="H60" s="90">
        <v>150</v>
      </c>
      <c r="I60" s="54">
        <v>0</v>
      </c>
      <c r="J60" s="54"/>
      <c r="K60" s="74">
        <f t="shared" si="2"/>
        <v>0</v>
      </c>
      <c r="L60" s="61">
        <f t="shared" si="3"/>
        <v>0</v>
      </c>
    </row>
    <row r="61" spans="1:12" ht="54" customHeight="1" x14ac:dyDescent="0.2">
      <c r="A61" s="7"/>
      <c r="B61" s="49"/>
      <c r="C61" s="49" t="s">
        <v>32</v>
      </c>
      <c r="D61" s="83" t="s">
        <v>119</v>
      </c>
      <c r="E61" s="53">
        <v>472227</v>
      </c>
      <c r="F61" s="93" t="s">
        <v>112</v>
      </c>
      <c r="G61" s="93" t="s">
        <v>20</v>
      </c>
      <c r="H61" s="93">
        <v>4</v>
      </c>
      <c r="I61" s="54">
        <v>0</v>
      </c>
      <c r="J61" s="54"/>
      <c r="K61" s="74">
        <f t="shared" si="2"/>
        <v>0</v>
      </c>
      <c r="L61" s="61">
        <f t="shared" si="3"/>
        <v>0</v>
      </c>
    </row>
    <row r="62" spans="1:12" ht="39" customHeight="1" x14ac:dyDescent="0.2">
      <c r="A62" s="7"/>
      <c r="B62" s="49"/>
      <c r="C62" s="49" t="s">
        <v>37</v>
      </c>
      <c r="D62" s="83" t="s">
        <v>120</v>
      </c>
      <c r="E62" s="53">
        <v>563200</v>
      </c>
      <c r="F62" s="93" t="s">
        <v>112</v>
      </c>
      <c r="G62" s="93" t="s">
        <v>20</v>
      </c>
      <c r="H62" s="93">
        <v>13</v>
      </c>
      <c r="I62" s="54">
        <v>0</v>
      </c>
      <c r="J62" s="54"/>
      <c r="K62" s="74">
        <f t="shared" si="2"/>
        <v>0</v>
      </c>
      <c r="L62" s="61">
        <f t="shared" si="3"/>
        <v>0</v>
      </c>
    </row>
    <row r="63" spans="1:12" ht="39" customHeight="1" x14ac:dyDescent="0.2">
      <c r="A63" s="7"/>
      <c r="B63" s="49"/>
      <c r="C63" s="49" t="s">
        <v>33</v>
      </c>
      <c r="D63" s="83" t="s">
        <v>121</v>
      </c>
      <c r="E63" s="53">
        <v>563201</v>
      </c>
      <c r="F63" s="93" t="s">
        <v>112</v>
      </c>
      <c r="G63" s="93" t="s">
        <v>20</v>
      </c>
      <c r="H63" s="93">
        <v>1</v>
      </c>
      <c r="I63" s="54">
        <v>0</v>
      </c>
      <c r="J63" s="54"/>
      <c r="K63" s="74">
        <f t="shared" si="2"/>
        <v>0</v>
      </c>
      <c r="L63" s="61">
        <f t="shared" si="3"/>
        <v>0</v>
      </c>
    </row>
    <row r="64" spans="1:12" ht="30" customHeight="1" x14ac:dyDescent="0.2">
      <c r="A64" s="7"/>
      <c r="B64" s="49"/>
      <c r="C64" s="49" t="s">
        <v>34</v>
      </c>
      <c r="D64" s="52" t="s">
        <v>122</v>
      </c>
      <c r="E64" s="53"/>
      <c r="F64" s="93" t="s">
        <v>123</v>
      </c>
      <c r="G64" s="93" t="s">
        <v>20</v>
      </c>
      <c r="H64" s="93">
        <v>8</v>
      </c>
      <c r="I64" s="54">
        <v>0</v>
      </c>
      <c r="J64" s="54"/>
      <c r="K64" s="74">
        <f t="shared" si="2"/>
        <v>0</v>
      </c>
      <c r="L64" s="61">
        <f t="shared" si="3"/>
        <v>0</v>
      </c>
    </row>
    <row r="65" spans="1:12" ht="24" customHeight="1" x14ac:dyDescent="0.2">
      <c r="A65" s="7"/>
      <c r="B65" s="49"/>
      <c r="C65" s="49" t="s">
        <v>35</v>
      </c>
      <c r="D65" s="52" t="s">
        <v>124</v>
      </c>
      <c r="E65" s="53" t="s">
        <v>125</v>
      </c>
      <c r="F65" s="53"/>
      <c r="G65" s="93" t="s">
        <v>126</v>
      </c>
      <c r="H65" s="93">
        <v>450</v>
      </c>
      <c r="I65" s="54">
        <v>0</v>
      </c>
      <c r="J65" s="54"/>
      <c r="K65" s="74">
        <f t="shared" si="2"/>
        <v>0</v>
      </c>
      <c r="L65" s="61">
        <f t="shared" si="3"/>
        <v>0</v>
      </c>
    </row>
    <row r="66" spans="1:12" ht="24" customHeight="1" x14ac:dyDescent="0.2">
      <c r="A66" s="7"/>
      <c r="B66" s="49"/>
      <c r="C66" s="49" t="s">
        <v>36</v>
      </c>
      <c r="D66" s="52" t="s">
        <v>124</v>
      </c>
      <c r="E66" s="53" t="s">
        <v>127</v>
      </c>
      <c r="F66" s="53"/>
      <c r="G66" s="93" t="s">
        <v>126</v>
      </c>
      <c r="H66" s="93">
        <v>350</v>
      </c>
      <c r="I66" s="54">
        <v>0</v>
      </c>
      <c r="J66" s="54"/>
      <c r="K66" s="74">
        <f t="shared" si="2"/>
        <v>0</v>
      </c>
      <c r="L66" s="61">
        <f t="shared" si="3"/>
        <v>0</v>
      </c>
    </row>
    <row r="67" spans="1:12" ht="24" customHeight="1" x14ac:dyDescent="0.2">
      <c r="A67" s="7"/>
      <c r="B67" s="49"/>
      <c r="C67" s="49" t="s">
        <v>38</v>
      </c>
      <c r="D67" s="52" t="s">
        <v>124</v>
      </c>
      <c r="E67" s="53" t="s">
        <v>128</v>
      </c>
      <c r="F67" s="53"/>
      <c r="G67" s="93" t="s">
        <v>126</v>
      </c>
      <c r="H67" s="93">
        <v>100</v>
      </c>
      <c r="I67" s="54">
        <v>0</v>
      </c>
      <c r="J67" s="54"/>
      <c r="K67" s="74">
        <f t="shared" si="2"/>
        <v>0</v>
      </c>
      <c r="L67" s="61">
        <f t="shared" si="3"/>
        <v>0</v>
      </c>
    </row>
    <row r="68" spans="1:12" ht="24" customHeight="1" x14ac:dyDescent="0.2">
      <c r="A68" s="7"/>
      <c r="B68" s="49"/>
      <c r="C68" s="49" t="s">
        <v>39</v>
      </c>
      <c r="D68" s="52" t="s">
        <v>124</v>
      </c>
      <c r="E68" s="53" t="s">
        <v>129</v>
      </c>
      <c r="F68" s="53"/>
      <c r="G68" s="93" t="s">
        <v>126</v>
      </c>
      <c r="H68" s="93">
        <v>350</v>
      </c>
      <c r="I68" s="54">
        <v>0</v>
      </c>
      <c r="J68" s="54"/>
      <c r="K68" s="74">
        <f t="shared" si="2"/>
        <v>0</v>
      </c>
      <c r="L68" s="61">
        <f t="shared" si="3"/>
        <v>0</v>
      </c>
    </row>
    <row r="69" spans="1:12" ht="23.25" customHeight="1" x14ac:dyDescent="0.2">
      <c r="A69" s="7"/>
      <c r="B69" s="49"/>
      <c r="C69" s="49" t="s">
        <v>40</v>
      </c>
      <c r="D69" s="52" t="s">
        <v>124</v>
      </c>
      <c r="E69" s="53" t="s">
        <v>130</v>
      </c>
      <c r="F69" s="53"/>
      <c r="G69" s="93" t="s">
        <v>126</v>
      </c>
      <c r="H69" s="93">
        <v>250</v>
      </c>
      <c r="I69" s="54">
        <v>0</v>
      </c>
      <c r="J69" s="54"/>
      <c r="K69" s="74">
        <f t="shared" si="2"/>
        <v>0</v>
      </c>
      <c r="L69" s="61">
        <f t="shared" si="3"/>
        <v>0</v>
      </c>
    </row>
    <row r="70" spans="1:12" ht="40.5" customHeight="1" x14ac:dyDescent="0.2">
      <c r="A70" s="7"/>
      <c r="B70" s="49"/>
      <c r="C70" s="49" t="s">
        <v>44</v>
      </c>
      <c r="D70" s="83" t="s">
        <v>131</v>
      </c>
      <c r="E70" s="93" t="s">
        <v>132</v>
      </c>
      <c r="F70" s="53"/>
      <c r="G70" s="93" t="s">
        <v>21</v>
      </c>
      <c r="H70" s="93">
        <v>4150</v>
      </c>
      <c r="I70" s="54">
        <v>0</v>
      </c>
      <c r="J70" s="54"/>
      <c r="K70" s="74">
        <f t="shared" si="2"/>
        <v>0</v>
      </c>
      <c r="L70" s="61">
        <f t="shared" si="3"/>
        <v>0</v>
      </c>
    </row>
    <row r="71" spans="1:12" ht="23.25" customHeight="1" x14ac:dyDescent="0.2">
      <c r="A71" s="7"/>
      <c r="B71" s="49"/>
      <c r="C71" s="49" t="s">
        <v>41</v>
      </c>
      <c r="D71" s="83" t="s">
        <v>133</v>
      </c>
      <c r="E71" s="93"/>
      <c r="F71" s="53"/>
      <c r="G71" s="93" t="s">
        <v>21</v>
      </c>
      <c r="H71" s="93">
        <v>500</v>
      </c>
      <c r="I71" s="54">
        <v>0</v>
      </c>
      <c r="J71" s="54"/>
      <c r="K71" s="74">
        <f t="shared" si="2"/>
        <v>0</v>
      </c>
      <c r="L71" s="61">
        <f t="shared" si="3"/>
        <v>0</v>
      </c>
    </row>
    <row r="72" spans="1:12" ht="23.25" customHeight="1" x14ac:dyDescent="0.2">
      <c r="A72" s="7"/>
      <c r="B72" s="49"/>
      <c r="C72" s="49" t="s">
        <v>42</v>
      </c>
      <c r="D72" s="83" t="s">
        <v>134</v>
      </c>
      <c r="E72" s="93"/>
      <c r="F72" s="53"/>
      <c r="G72" s="93" t="s">
        <v>21</v>
      </c>
      <c r="H72" s="93">
        <v>500</v>
      </c>
      <c r="I72" s="54">
        <v>0</v>
      </c>
      <c r="J72" s="54"/>
      <c r="K72" s="74">
        <f t="shared" si="2"/>
        <v>0</v>
      </c>
      <c r="L72" s="61">
        <f t="shared" si="3"/>
        <v>0</v>
      </c>
    </row>
    <row r="73" spans="1:12" ht="23.25" customHeight="1" x14ac:dyDescent="0.2">
      <c r="A73" s="7"/>
      <c r="B73" s="49"/>
      <c r="C73" s="49" t="s">
        <v>45</v>
      </c>
      <c r="D73" s="83" t="s">
        <v>135</v>
      </c>
      <c r="E73" s="93"/>
      <c r="F73" s="53"/>
      <c r="G73" s="93" t="s">
        <v>21</v>
      </c>
      <c r="H73" s="93">
        <v>200</v>
      </c>
      <c r="I73" s="54">
        <v>0</v>
      </c>
      <c r="J73" s="54"/>
      <c r="K73" s="74">
        <f t="shared" si="2"/>
        <v>0</v>
      </c>
      <c r="L73" s="61">
        <f t="shared" si="3"/>
        <v>0</v>
      </c>
    </row>
    <row r="74" spans="1:12" ht="23.25" customHeight="1" x14ac:dyDescent="0.2">
      <c r="A74" s="7"/>
      <c r="B74" s="49"/>
      <c r="C74" s="49" t="s">
        <v>46</v>
      </c>
      <c r="D74" s="83" t="s">
        <v>136</v>
      </c>
      <c r="E74" s="93"/>
      <c r="F74" s="53"/>
      <c r="G74" s="93" t="s">
        <v>21</v>
      </c>
      <c r="H74" s="93">
        <v>20</v>
      </c>
      <c r="I74" s="54">
        <v>0</v>
      </c>
      <c r="J74" s="54"/>
      <c r="K74" s="74">
        <f t="shared" si="2"/>
        <v>0</v>
      </c>
      <c r="L74" s="61">
        <f t="shared" si="3"/>
        <v>0</v>
      </c>
    </row>
    <row r="75" spans="1:12" ht="23.25" customHeight="1" x14ac:dyDescent="0.2">
      <c r="A75" s="7"/>
      <c r="B75" s="49"/>
      <c r="C75" s="49" t="s">
        <v>47</v>
      </c>
      <c r="D75" s="83" t="s">
        <v>137</v>
      </c>
      <c r="E75" s="93"/>
      <c r="F75" s="53"/>
      <c r="G75" s="93" t="s">
        <v>21</v>
      </c>
      <c r="H75" s="93">
        <v>10</v>
      </c>
      <c r="I75" s="54">
        <v>0</v>
      </c>
      <c r="J75" s="54"/>
      <c r="K75" s="74">
        <f t="shared" si="2"/>
        <v>0</v>
      </c>
      <c r="L75" s="61">
        <f t="shared" si="3"/>
        <v>0</v>
      </c>
    </row>
    <row r="76" spans="1:12" ht="23.25" customHeight="1" x14ac:dyDescent="0.2">
      <c r="A76" s="7"/>
      <c r="B76" s="49"/>
      <c r="C76" s="49" t="s">
        <v>49</v>
      </c>
      <c r="D76" s="52" t="s">
        <v>138</v>
      </c>
      <c r="E76" s="53"/>
      <c r="F76" s="53"/>
      <c r="G76" s="93" t="s">
        <v>139</v>
      </c>
      <c r="H76" s="93">
        <v>1</v>
      </c>
      <c r="I76" s="54">
        <v>0</v>
      </c>
      <c r="J76" s="54"/>
      <c r="K76" s="74">
        <f t="shared" si="2"/>
        <v>0</v>
      </c>
      <c r="L76" s="61">
        <f t="shared" si="3"/>
        <v>0</v>
      </c>
    </row>
    <row r="77" spans="1:12" s="10" customFormat="1" ht="24" customHeight="1" x14ac:dyDescent="0.2">
      <c r="B77" s="37" t="s">
        <v>30</v>
      </c>
      <c r="C77" s="37"/>
      <c r="D77" s="33" t="s">
        <v>140</v>
      </c>
      <c r="E77" s="53"/>
      <c r="F77" s="53"/>
      <c r="G77" s="53"/>
      <c r="H77" s="59"/>
      <c r="I77" s="54"/>
      <c r="J77" s="54"/>
      <c r="K77" s="74"/>
      <c r="L77" s="61"/>
    </row>
    <row r="78" spans="1:12" ht="24" customHeight="1" x14ac:dyDescent="0.2">
      <c r="A78" s="7"/>
      <c r="B78" s="3"/>
      <c r="C78" s="49" t="s">
        <v>51</v>
      </c>
      <c r="D78" s="57" t="s">
        <v>141</v>
      </c>
      <c r="E78" s="53">
        <v>800008</v>
      </c>
      <c r="F78" s="93" t="s">
        <v>112</v>
      </c>
      <c r="G78" s="93" t="s">
        <v>23</v>
      </c>
      <c r="H78" s="93">
        <v>5000</v>
      </c>
      <c r="I78" s="54">
        <v>0</v>
      </c>
      <c r="J78" s="54"/>
      <c r="K78" s="74">
        <f t="shared" ref="K78:K88" si="4">I78*H78</f>
        <v>0</v>
      </c>
      <c r="L78" s="61">
        <f t="shared" ref="L78:L88" si="5">K78</f>
        <v>0</v>
      </c>
    </row>
    <row r="79" spans="1:12" ht="30" customHeight="1" x14ac:dyDescent="0.2">
      <c r="A79" s="7"/>
      <c r="B79" s="3"/>
      <c r="C79" s="49" t="s">
        <v>53</v>
      </c>
      <c r="D79" s="57" t="s">
        <v>142</v>
      </c>
      <c r="E79" s="93">
        <v>390550</v>
      </c>
      <c r="F79" s="93" t="s">
        <v>112</v>
      </c>
      <c r="G79" s="93" t="s">
        <v>20</v>
      </c>
      <c r="H79" s="93">
        <v>500</v>
      </c>
      <c r="I79" s="54">
        <v>0</v>
      </c>
      <c r="J79" s="54"/>
      <c r="K79" s="74">
        <f t="shared" si="4"/>
        <v>0</v>
      </c>
      <c r="L79" s="61">
        <f t="shared" si="5"/>
        <v>0</v>
      </c>
    </row>
    <row r="80" spans="1:12" ht="36" customHeight="1" x14ac:dyDescent="0.2">
      <c r="A80" s="7"/>
      <c r="B80" s="3"/>
      <c r="C80" s="49" t="s">
        <v>55</v>
      </c>
      <c r="D80" s="83" t="s">
        <v>143</v>
      </c>
      <c r="E80" s="93">
        <v>53352</v>
      </c>
      <c r="F80" s="84" t="s">
        <v>24</v>
      </c>
      <c r="G80" s="93" t="s">
        <v>20</v>
      </c>
      <c r="H80" s="93">
        <v>3200</v>
      </c>
      <c r="I80" s="54">
        <v>0</v>
      </c>
      <c r="J80" s="54"/>
      <c r="K80" s="74">
        <f t="shared" si="4"/>
        <v>0</v>
      </c>
      <c r="L80" s="61">
        <f t="shared" si="5"/>
        <v>0</v>
      </c>
    </row>
    <row r="81" spans="1:12" ht="30" customHeight="1" x14ac:dyDescent="0.2">
      <c r="A81" s="7"/>
      <c r="B81" s="3"/>
      <c r="C81" s="49" t="s">
        <v>57</v>
      </c>
      <c r="D81" s="57" t="s">
        <v>144</v>
      </c>
      <c r="E81" s="93">
        <v>253050</v>
      </c>
      <c r="F81" s="93" t="s">
        <v>112</v>
      </c>
      <c r="G81" s="93" t="s">
        <v>20</v>
      </c>
      <c r="H81" s="93">
        <v>2500</v>
      </c>
      <c r="I81" s="54">
        <v>0</v>
      </c>
      <c r="J81" s="54"/>
      <c r="K81" s="74">
        <f t="shared" si="4"/>
        <v>0</v>
      </c>
      <c r="L81" s="61">
        <f t="shared" si="5"/>
        <v>0</v>
      </c>
    </row>
    <row r="82" spans="1:12" ht="30" customHeight="1" x14ac:dyDescent="0.2">
      <c r="A82" s="7"/>
      <c r="B82" s="3"/>
      <c r="C82" s="49" t="s">
        <v>59</v>
      </c>
      <c r="D82" s="52" t="s">
        <v>145</v>
      </c>
      <c r="E82" s="51">
        <v>374011</v>
      </c>
      <c r="F82" s="93" t="s">
        <v>112</v>
      </c>
      <c r="G82" s="93" t="s">
        <v>20</v>
      </c>
      <c r="H82" s="59">
        <v>200</v>
      </c>
      <c r="I82" s="54">
        <v>0</v>
      </c>
      <c r="J82" s="54"/>
      <c r="K82" s="74">
        <f t="shared" si="4"/>
        <v>0</v>
      </c>
      <c r="L82" s="61">
        <f t="shared" si="5"/>
        <v>0</v>
      </c>
    </row>
    <row r="83" spans="1:12" ht="30" customHeight="1" x14ac:dyDescent="0.2">
      <c r="A83" s="7"/>
      <c r="B83" s="3"/>
      <c r="C83" s="49" t="s">
        <v>61</v>
      </c>
      <c r="D83" s="83" t="s">
        <v>146</v>
      </c>
      <c r="E83" s="53">
        <v>105400</v>
      </c>
      <c r="F83" s="84" t="s">
        <v>112</v>
      </c>
      <c r="G83" s="93" t="s">
        <v>21</v>
      </c>
      <c r="H83" s="59">
        <v>30</v>
      </c>
      <c r="I83" s="54">
        <v>0</v>
      </c>
      <c r="J83" s="54"/>
      <c r="K83" s="74">
        <f t="shared" si="4"/>
        <v>0</v>
      </c>
      <c r="L83" s="61">
        <f t="shared" si="5"/>
        <v>0</v>
      </c>
    </row>
    <row r="84" spans="1:12" ht="30" customHeight="1" x14ac:dyDescent="0.2">
      <c r="A84" s="7"/>
      <c r="B84" s="3"/>
      <c r="C84" s="49" t="s">
        <v>63</v>
      </c>
      <c r="D84" s="83" t="s">
        <v>147</v>
      </c>
      <c r="E84" s="53">
        <v>102010</v>
      </c>
      <c r="F84" s="84" t="s">
        <v>112</v>
      </c>
      <c r="G84" s="93" t="s">
        <v>21</v>
      </c>
      <c r="H84" s="59">
        <v>90</v>
      </c>
      <c r="I84" s="54">
        <v>0</v>
      </c>
      <c r="J84" s="54"/>
      <c r="K84" s="74">
        <f t="shared" si="4"/>
        <v>0</v>
      </c>
      <c r="L84" s="61">
        <f t="shared" si="5"/>
        <v>0</v>
      </c>
    </row>
    <row r="85" spans="1:12" ht="30" customHeight="1" x14ac:dyDescent="0.2">
      <c r="A85" s="7"/>
      <c r="B85" s="3"/>
      <c r="C85" s="49" t="s">
        <v>65</v>
      </c>
      <c r="D85" s="83" t="s">
        <v>148</v>
      </c>
      <c r="E85" s="53">
        <v>102050</v>
      </c>
      <c r="F85" s="84" t="s">
        <v>112</v>
      </c>
      <c r="G85" s="93" t="s">
        <v>21</v>
      </c>
      <c r="H85" s="59">
        <v>90</v>
      </c>
      <c r="I85" s="54">
        <v>0</v>
      </c>
      <c r="J85" s="54"/>
      <c r="K85" s="74">
        <f t="shared" si="4"/>
        <v>0</v>
      </c>
      <c r="L85" s="61">
        <f t="shared" si="5"/>
        <v>0</v>
      </c>
    </row>
    <row r="86" spans="1:12" ht="36" customHeight="1" x14ac:dyDescent="0.2">
      <c r="A86" s="7"/>
      <c r="B86" s="3"/>
      <c r="C86" s="49" t="s">
        <v>67</v>
      </c>
      <c r="D86" s="52" t="s">
        <v>149</v>
      </c>
      <c r="E86" s="53" t="s">
        <v>150</v>
      </c>
      <c r="F86" s="93" t="s">
        <v>25</v>
      </c>
      <c r="G86" s="53" t="s">
        <v>21</v>
      </c>
      <c r="H86" s="59">
        <v>20</v>
      </c>
      <c r="I86" s="54">
        <v>0</v>
      </c>
      <c r="J86" s="54"/>
      <c r="K86" s="74">
        <f t="shared" si="4"/>
        <v>0</v>
      </c>
      <c r="L86" s="61">
        <f t="shared" si="5"/>
        <v>0</v>
      </c>
    </row>
    <row r="87" spans="1:12" ht="30" customHeight="1" x14ac:dyDescent="0.2">
      <c r="A87" s="7"/>
      <c r="B87" s="3"/>
      <c r="C87" s="49" t="s">
        <v>69</v>
      </c>
      <c r="D87" s="52" t="s">
        <v>151</v>
      </c>
      <c r="E87" s="53">
        <v>549001</v>
      </c>
      <c r="F87" s="93" t="s">
        <v>112</v>
      </c>
      <c r="G87" s="53" t="s">
        <v>21</v>
      </c>
      <c r="H87" s="59">
        <v>45</v>
      </c>
      <c r="I87" s="54">
        <v>0</v>
      </c>
      <c r="J87" s="54"/>
      <c r="K87" s="74">
        <f t="shared" si="4"/>
        <v>0</v>
      </c>
      <c r="L87" s="61">
        <f t="shared" si="5"/>
        <v>0</v>
      </c>
    </row>
    <row r="88" spans="1:12" ht="24" customHeight="1" x14ac:dyDescent="0.2">
      <c r="A88" s="7"/>
      <c r="B88" s="3"/>
      <c r="C88" s="49" t="s">
        <v>71</v>
      </c>
      <c r="D88" s="52" t="s">
        <v>152</v>
      </c>
      <c r="E88" s="53"/>
      <c r="F88" s="53"/>
      <c r="G88" s="53" t="s">
        <v>139</v>
      </c>
      <c r="H88" s="59">
        <v>1</v>
      </c>
      <c r="I88" s="54">
        <v>0</v>
      </c>
      <c r="J88" s="54"/>
      <c r="K88" s="74">
        <f t="shared" si="4"/>
        <v>0</v>
      </c>
      <c r="L88" s="61">
        <f t="shared" si="5"/>
        <v>0</v>
      </c>
    </row>
    <row r="89" spans="1:12" s="10" customFormat="1" ht="23.25" customHeight="1" x14ac:dyDescent="0.2">
      <c r="B89" s="60"/>
      <c r="C89" s="100" t="s">
        <v>26</v>
      </c>
      <c r="D89" s="100"/>
      <c r="E89" s="100"/>
      <c r="F89" s="100"/>
      <c r="G89" s="100"/>
      <c r="H89" s="100"/>
      <c r="I89" s="54"/>
      <c r="J89" s="54"/>
      <c r="K89" s="72">
        <f>SUM(K55:K88)</f>
        <v>0</v>
      </c>
      <c r="L89" s="61">
        <f>K89</f>
        <v>0</v>
      </c>
    </row>
    <row r="90" spans="1:12" s="10" customFormat="1" ht="24" customHeight="1" x14ac:dyDescent="0.2">
      <c r="B90" s="37" t="s">
        <v>32</v>
      </c>
      <c r="C90" s="37"/>
      <c r="D90" s="33" t="s">
        <v>153</v>
      </c>
      <c r="E90" s="53"/>
      <c r="F90" s="53"/>
      <c r="G90" s="53"/>
      <c r="H90" s="59"/>
      <c r="I90" s="54"/>
      <c r="J90" s="54"/>
      <c r="K90" s="74"/>
      <c r="L90" s="61"/>
    </row>
    <row r="91" spans="1:12" ht="45" customHeight="1" x14ac:dyDescent="0.2">
      <c r="A91" s="7"/>
      <c r="B91" s="49"/>
      <c r="C91" s="49" t="s">
        <v>7</v>
      </c>
      <c r="D91" s="57" t="s">
        <v>154</v>
      </c>
      <c r="E91" s="53"/>
      <c r="F91" s="53" t="s">
        <v>155</v>
      </c>
      <c r="G91" s="93" t="s">
        <v>21</v>
      </c>
      <c r="H91" s="73">
        <v>36</v>
      </c>
      <c r="I91" s="54">
        <v>251.2</v>
      </c>
      <c r="J91" s="54"/>
      <c r="K91" s="55">
        <f t="shared" ref="K91:K108" si="6">I91*H91</f>
        <v>9043.1999999999989</v>
      </c>
      <c r="L91" s="61">
        <f t="shared" ref="L91:L109" si="7">K91</f>
        <v>9043.1999999999989</v>
      </c>
    </row>
    <row r="92" spans="1:12" ht="54" customHeight="1" x14ac:dyDescent="0.2">
      <c r="A92" s="7"/>
      <c r="B92" s="49"/>
      <c r="C92" s="49" t="s">
        <v>27</v>
      </c>
      <c r="D92" s="57" t="s">
        <v>156</v>
      </c>
      <c r="E92" s="53"/>
      <c r="F92" s="53" t="s">
        <v>155</v>
      </c>
      <c r="G92" s="93" t="s">
        <v>20</v>
      </c>
      <c r="H92" s="73">
        <v>91</v>
      </c>
      <c r="I92" s="97">
        <v>251.2</v>
      </c>
      <c r="J92" s="54"/>
      <c r="K92" s="55">
        <f t="shared" si="6"/>
        <v>22859.200000000001</v>
      </c>
      <c r="L92" s="61">
        <f t="shared" si="7"/>
        <v>22859.200000000001</v>
      </c>
    </row>
    <row r="93" spans="1:12" ht="54" customHeight="1" x14ac:dyDescent="0.2">
      <c r="A93" s="7"/>
      <c r="B93" s="49"/>
      <c r="C93" s="49" t="s">
        <v>28</v>
      </c>
      <c r="D93" s="57" t="s">
        <v>157</v>
      </c>
      <c r="E93" s="53"/>
      <c r="F93" s="53" t="s">
        <v>155</v>
      </c>
      <c r="G93" s="93" t="s">
        <v>20</v>
      </c>
      <c r="H93" s="73">
        <v>63</v>
      </c>
      <c r="I93" s="97">
        <v>251.2</v>
      </c>
      <c r="J93" s="54"/>
      <c r="K93" s="55">
        <f t="shared" si="6"/>
        <v>15825.599999999999</v>
      </c>
      <c r="L93" s="61">
        <f t="shared" si="7"/>
        <v>15825.599999999999</v>
      </c>
    </row>
    <row r="94" spans="1:12" ht="57" customHeight="1" x14ac:dyDescent="0.2">
      <c r="A94" s="7"/>
      <c r="B94" s="49"/>
      <c r="C94" s="49" t="s">
        <v>29</v>
      </c>
      <c r="D94" s="57" t="s">
        <v>158</v>
      </c>
      <c r="E94" s="53"/>
      <c r="F94" s="53" t="s">
        <v>155</v>
      </c>
      <c r="G94" s="93" t="s">
        <v>20</v>
      </c>
      <c r="H94" s="73">
        <v>127</v>
      </c>
      <c r="I94" s="97">
        <v>251.2</v>
      </c>
      <c r="J94" s="54"/>
      <c r="K94" s="55">
        <f t="shared" si="6"/>
        <v>31902.399999999998</v>
      </c>
      <c r="L94" s="61">
        <f t="shared" si="7"/>
        <v>31902.399999999998</v>
      </c>
    </row>
    <row r="95" spans="1:12" ht="51" customHeight="1" x14ac:dyDescent="0.2">
      <c r="A95" s="7"/>
      <c r="B95" s="49"/>
      <c r="C95" s="49" t="s">
        <v>30</v>
      </c>
      <c r="D95" s="57" t="s">
        <v>159</v>
      </c>
      <c r="E95" s="53"/>
      <c r="F95" s="53" t="s">
        <v>155</v>
      </c>
      <c r="G95" s="93" t="s">
        <v>20</v>
      </c>
      <c r="H95" s="73">
        <v>52</v>
      </c>
      <c r="I95" s="97">
        <v>251.2</v>
      </c>
      <c r="J95" s="54"/>
      <c r="K95" s="55">
        <f t="shared" si="6"/>
        <v>13062.4</v>
      </c>
      <c r="L95" s="61">
        <f t="shared" si="7"/>
        <v>13062.4</v>
      </c>
    </row>
    <row r="96" spans="1:12" ht="57" customHeight="1" x14ac:dyDescent="0.2">
      <c r="A96" s="7"/>
      <c r="B96" s="49"/>
      <c r="C96" s="49" t="s">
        <v>31</v>
      </c>
      <c r="D96" s="57" t="s">
        <v>160</v>
      </c>
      <c r="E96" s="53"/>
      <c r="F96" s="53" t="s">
        <v>155</v>
      </c>
      <c r="G96" s="93" t="s">
        <v>20</v>
      </c>
      <c r="H96" s="73">
        <v>28</v>
      </c>
      <c r="I96" s="97">
        <v>251.2</v>
      </c>
      <c r="J96" s="54"/>
      <c r="K96" s="55">
        <f t="shared" si="6"/>
        <v>7033.5999999999995</v>
      </c>
      <c r="L96" s="61">
        <f t="shared" si="7"/>
        <v>7033.5999999999995</v>
      </c>
    </row>
    <row r="97" spans="1:12" ht="54" customHeight="1" x14ac:dyDescent="0.2">
      <c r="A97" s="7"/>
      <c r="B97" s="49"/>
      <c r="C97" s="49" t="s">
        <v>32</v>
      </c>
      <c r="D97" s="57" t="s">
        <v>161</v>
      </c>
      <c r="E97" s="53"/>
      <c r="F97" s="53" t="s">
        <v>155</v>
      </c>
      <c r="G97" s="93" t="s">
        <v>20</v>
      </c>
      <c r="H97" s="73">
        <v>6</v>
      </c>
      <c r="I97" s="97">
        <v>251.2</v>
      </c>
      <c r="J97" s="54"/>
      <c r="K97" s="55">
        <f t="shared" si="6"/>
        <v>1507.1999999999998</v>
      </c>
      <c r="L97" s="61">
        <f t="shared" si="7"/>
        <v>1507.1999999999998</v>
      </c>
    </row>
    <row r="98" spans="1:12" ht="54" customHeight="1" x14ac:dyDescent="0.2">
      <c r="A98" s="7"/>
      <c r="B98" s="49"/>
      <c r="C98" s="49" t="s">
        <v>37</v>
      </c>
      <c r="D98" s="57" t="s">
        <v>162</v>
      </c>
      <c r="E98" s="53"/>
      <c r="F98" s="53" t="s">
        <v>155</v>
      </c>
      <c r="G98" s="93" t="s">
        <v>23</v>
      </c>
      <c r="H98" s="73">
        <v>24</v>
      </c>
      <c r="I98" s="97">
        <v>251.2</v>
      </c>
      <c r="J98" s="54"/>
      <c r="K98" s="55">
        <f t="shared" si="6"/>
        <v>6028.7999999999993</v>
      </c>
      <c r="L98" s="61">
        <f t="shared" si="7"/>
        <v>6028.7999999999993</v>
      </c>
    </row>
    <row r="99" spans="1:12" ht="54" customHeight="1" x14ac:dyDescent="0.2">
      <c r="A99" s="7"/>
      <c r="B99" s="49"/>
      <c r="C99" s="49" t="s">
        <v>33</v>
      </c>
      <c r="D99" s="57" t="s">
        <v>163</v>
      </c>
      <c r="E99" s="53"/>
      <c r="F99" s="53" t="s">
        <v>155</v>
      </c>
      <c r="G99" s="93" t="s">
        <v>21</v>
      </c>
      <c r="H99" s="73">
        <v>382</v>
      </c>
      <c r="I99" s="97">
        <v>251.2</v>
      </c>
      <c r="J99" s="54"/>
      <c r="K99" s="55">
        <f t="shared" si="6"/>
        <v>95958.399999999994</v>
      </c>
      <c r="L99" s="61">
        <f t="shared" si="7"/>
        <v>95958.399999999994</v>
      </c>
    </row>
    <row r="100" spans="1:12" ht="54" customHeight="1" x14ac:dyDescent="0.2">
      <c r="A100" s="7"/>
      <c r="B100" s="49"/>
      <c r="C100" s="49" t="s">
        <v>34</v>
      </c>
      <c r="D100" s="57" t="s">
        <v>164</v>
      </c>
      <c r="E100" s="53"/>
      <c r="F100" s="53" t="s">
        <v>155</v>
      </c>
      <c r="G100" s="93" t="s">
        <v>21</v>
      </c>
      <c r="H100" s="73">
        <v>299</v>
      </c>
      <c r="I100" s="97">
        <v>251.2</v>
      </c>
      <c r="J100" s="54"/>
      <c r="K100" s="55">
        <f t="shared" si="6"/>
        <v>75108.800000000003</v>
      </c>
      <c r="L100" s="61">
        <f t="shared" si="7"/>
        <v>75108.800000000003</v>
      </c>
    </row>
    <row r="101" spans="1:12" ht="54" customHeight="1" x14ac:dyDescent="0.2">
      <c r="A101" s="7"/>
      <c r="B101" s="49"/>
      <c r="C101" s="49" t="s">
        <v>35</v>
      </c>
      <c r="D101" s="57" t="s">
        <v>165</v>
      </c>
      <c r="E101" s="53"/>
      <c r="F101" s="53" t="s">
        <v>155</v>
      </c>
      <c r="G101" s="93" t="s">
        <v>21</v>
      </c>
      <c r="H101" s="73">
        <v>54</v>
      </c>
      <c r="I101" s="97">
        <v>251.2</v>
      </c>
      <c r="J101" s="54"/>
      <c r="K101" s="55">
        <f t="shared" si="6"/>
        <v>13564.8</v>
      </c>
      <c r="L101" s="61">
        <f t="shared" si="7"/>
        <v>13564.8</v>
      </c>
    </row>
    <row r="102" spans="1:12" ht="51" customHeight="1" x14ac:dyDescent="0.2">
      <c r="A102" s="7"/>
      <c r="B102" s="49"/>
      <c r="C102" s="49" t="s">
        <v>36</v>
      </c>
      <c r="D102" s="57" t="s">
        <v>166</v>
      </c>
      <c r="E102" s="53"/>
      <c r="F102" s="53" t="s">
        <v>155</v>
      </c>
      <c r="G102" s="93" t="s">
        <v>21</v>
      </c>
      <c r="H102" s="73">
        <v>266</v>
      </c>
      <c r="I102" s="97">
        <v>251.2</v>
      </c>
      <c r="J102" s="54"/>
      <c r="K102" s="55">
        <f t="shared" si="6"/>
        <v>66819.199999999997</v>
      </c>
      <c r="L102" s="61">
        <f t="shared" si="7"/>
        <v>66819.199999999997</v>
      </c>
    </row>
    <row r="103" spans="1:12" ht="69" customHeight="1" x14ac:dyDescent="0.2">
      <c r="A103" s="7"/>
      <c r="B103" s="49"/>
      <c r="C103" s="49" t="s">
        <v>38</v>
      </c>
      <c r="D103" s="57" t="s">
        <v>167</v>
      </c>
      <c r="E103" s="93"/>
      <c r="F103" s="53" t="s">
        <v>155</v>
      </c>
      <c r="G103" s="93" t="s">
        <v>21</v>
      </c>
      <c r="H103" s="73">
        <v>81</v>
      </c>
      <c r="I103" s="97">
        <v>251.2</v>
      </c>
      <c r="J103" s="54"/>
      <c r="K103" s="55">
        <f t="shared" si="6"/>
        <v>20347.2</v>
      </c>
      <c r="L103" s="61">
        <f t="shared" si="7"/>
        <v>20347.2</v>
      </c>
    </row>
    <row r="104" spans="1:12" ht="81.75" customHeight="1" x14ac:dyDescent="0.2">
      <c r="A104" s="7"/>
      <c r="B104" s="49"/>
      <c r="C104" s="49" t="s">
        <v>39</v>
      </c>
      <c r="D104" s="57" t="s">
        <v>168</v>
      </c>
      <c r="E104" s="93" t="s">
        <v>169</v>
      </c>
      <c r="F104" s="53" t="s">
        <v>155</v>
      </c>
      <c r="G104" s="93" t="s">
        <v>21</v>
      </c>
      <c r="H104" s="73">
        <v>297</v>
      </c>
      <c r="I104" s="97">
        <v>251.2</v>
      </c>
      <c r="J104" s="54"/>
      <c r="K104" s="55">
        <f t="shared" si="6"/>
        <v>74606.399999999994</v>
      </c>
      <c r="L104" s="61">
        <f t="shared" si="7"/>
        <v>74606.399999999994</v>
      </c>
    </row>
    <row r="105" spans="1:12" ht="81.75" customHeight="1" x14ac:dyDescent="0.2">
      <c r="A105" s="7"/>
      <c r="B105" s="49"/>
      <c r="C105" s="49" t="s">
        <v>40</v>
      </c>
      <c r="D105" s="57" t="s">
        <v>170</v>
      </c>
      <c r="E105" s="93" t="s">
        <v>169</v>
      </c>
      <c r="F105" s="53" t="s">
        <v>155</v>
      </c>
      <c r="G105" s="93" t="s">
        <v>21</v>
      </c>
      <c r="H105" s="73">
        <v>108</v>
      </c>
      <c r="I105" s="97">
        <v>251.2</v>
      </c>
      <c r="J105" s="54"/>
      <c r="K105" s="55">
        <f t="shared" si="6"/>
        <v>27129.599999999999</v>
      </c>
      <c r="L105" s="61">
        <f t="shared" si="7"/>
        <v>27129.599999999999</v>
      </c>
    </row>
    <row r="106" spans="1:12" ht="45" customHeight="1" x14ac:dyDescent="0.2">
      <c r="A106" s="7"/>
      <c r="B106" s="49"/>
      <c r="C106" s="49" t="s">
        <v>44</v>
      </c>
      <c r="D106" s="57" t="s">
        <v>171</v>
      </c>
      <c r="E106" s="93" t="s">
        <v>172</v>
      </c>
      <c r="F106" s="53" t="s">
        <v>155</v>
      </c>
      <c r="G106" s="93" t="s">
        <v>21</v>
      </c>
      <c r="H106" s="73">
        <v>2</v>
      </c>
      <c r="I106" s="97">
        <v>251.2</v>
      </c>
      <c r="J106" s="54"/>
      <c r="K106" s="55">
        <f t="shared" si="6"/>
        <v>502.4</v>
      </c>
      <c r="L106" s="61">
        <f t="shared" si="7"/>
        <v>502.4</v>
      </c>
    </row>
    <row r="107" spans="1:12" ht="69" customHeight="1" x14ac:dyDescent="0.2">
      <c r="A107" s="7"/>
      <c r="B107" s="49"/>
      <c r="C107" s="49" t="s">
        <v>41</v>
      </c>
      <c r="D107" s="57" t="s">
        <v>173</v>
      </c>
      <c r="E107" s="93" t="s">
        <v>169</v>
      </c>
      <c r="F107" s="53" t="s">
        <v>155</v>
      </c>
      <c r="G107" s="93" t="s">
        <v>21</v>
      </c>
      <c r="H107" s="73">
        <v>4</v>
      </c>
      <c r="I107" s="97">
        <v>251.2</v>
      </c>
      <c r="J107" s="54"/>
      <c r="K107" s="55">
        <f t="shared" si="6"/>
        <v>1004.8</v>
      </c>
      <c r="L107" s="61">
        <f t="shared" si="7"/>
        <v>1004.8</v>
      </c>
    </row>
    <row r="108" spans="1:12" ht="69" customHeight="1" x14ac:dyDescent="0.2">
      <c r="A108" s="7"/>
      <c r="B108" s="49"/>
      <c r="C108" s="49" t="s">
        <v>42</v>
      </c>
      <c r="D108" s="57" t="s">
        <v>174</v>
      </c>
      <c r="E108" s="93" t="s">
        <v>169</v>
      </c>
      <c r="F108" s="53" t="s">
        <v>155</v>
      </c>
      <c r="G108" s="93" t="s">
        <v>21</v>
      </c>
      <c r="H108" s="73">
        <v>4</v>
      </c>
      <c r="I108" s="97">
        <v>251.2</v>
      </c>
      <c r="J108" s="54"/>
      <c r="K108" s="55">
        <f t="shared" si="6"/>
        <v>1004.8</v>
      </c>
      <c r="L108" s="61">
        <f t="shared" si="7"/>
        <v>1004.8</v>
      </c>
    </row>
    <row r="109" spans="1:12" ht="23.25" customHeight="1" x14ac:dyDescent="0.2">
      <c r="A109" s="7"/>
      <c r="B109" s="60"/>
      <c r="C109" s="100" t="s">
        <v>26</v>
      </c>
      <c r="D109" s="100"/>
      <c r="E109" s="100"/>
      <c r="F109" s="100"/>
      <c r="G109" s="100"/>
      <c r="H109" s="100"/>
      <c r="I109" s="54"/>
      <c r="J109" s="54"/>
      <c r="K109" s="72">
        <f>SUM(K91:K108)</f>
        <v>483308.79999999993</v>
      </c>
      <c r="L109" s="61">
        <f t="shared" si="7"/>
        <v>483308.79999999993</v>
      </c>
    </row>
    <row r="110" spans="1:12" s="10" customFormat="1" ht="24" customHeight="1" x14ac:dyDescent="0.2">
      <c r="B110" s="37" t="s">
        <v>37</v>
      </c>
      <c r="C110" s="37"/>
      <c r="D110" s="33" t="s">
        <v>175</v>
      </c>
      <c r="E110" s="53"/>
      <c r="F110" s="53"/>
      <c r="G110" s="53"/>
      <c r="H110" s="59"/>
      <c r="I110" s="54"/>
      <c r="J110" s="54"/>
      <c r="K110" s="74"/>
      <c r="L110" s="56"/>
    </row>
    <row r="111" spans="1:12" s="10" customFormat="1" ht="24" customHeight="1" x14ac:dyDescent="0.2">
      <c r="B111" s="85"/>
      <c r="C111" s="86" t="s">
        <v>7</v>
      </c>
      <c r="D111" s="83" t="s">
        <v>176</v>
      </c>
      <c r="E111" s="93" t="s">
        <v>177</v>
      </c>
      <c r="F111" s="53"/>
      <c r="G111" s="53" t="s">
        <v>23</v>
      </c>
      <c r="H111" s="59">
        <v>683</v>
      </c>
      <c r="I111" s="54">
        <v>15.7</v>
      </c>
      <c r="J111" s="54"/>
      <c r="K111" s="74">
        <f t="shared" ref="K111:K142" si="8">I111*H111</f>
        <v>10723.1</v>
      </c>
      <c r="L111" s="61">
        <f t="shared" ref="L111:L147" si="9">K111</f>
        <v>10723.1</v>
      </c>
    </row>
    <row r="112" spans="1:12" s="10" customFormat="1" ht="24" customHeight="1" x14ac:dyDescent="0.2">
      <c r="B112" s="85"/>
      <c r="C112" s="86" t="s">
        <v>27</v>
      </c>
      <c r="D112" s="83" t="s">
        <v>178</v>
      </c>
      <c r="E112" s="93" t="s">
        <v>177</v>
      </c>
      <c r="F112" s="53"/>
      <c r="G112" s="53" t="s">
        <v>23</v>
      </c>
      <c r="H112" s="73">
        <v>105</v>
      </c>
      <c r="I112" s="54">
        <v>18.579999999999998</v>
      </c>
      <c r="J112" s="54"/>
      <c r="K112" s="74">
        <f t="shared" si="8"/>
        <v>1950.8999999999999</v>
      </c>
      <c r="L112" s="61">
        <f t="shared" si="9"/>
        <v>1950.8999999999999</v>
      </c>
    </row>
    <row r="113" spans="1:12" ht="24" customHeight="1" x14ac:dyDescent="0.2">
      <c r="A113" s="7"/>
      <c r="B113" s="49"/>
      <c r="C113" s="49" t="s">
        <v>28</v>
      </c>
      <c r="D113" s="52" t="s">
        <v>179</v>
      </c>
      <c r="E113" s="93" t="s">
        <v>177</v>
      </c>
      <c r="F113" s="53"/>
      <c r="G113" s="93" t="s">
        <v>23</v>
      </c>
      <c r="H113" s="73">
        <v>315</v>
      </c>
      <c r="I113" s="97">
        <v>18.579999999999998</v>
      </c>
      <c r="J113" s="54"/>
      <c r="K113" s="74">
        <f t="shared" si="8"/>
        <v>5852.7</v>
      </c>
      <c r="L113" s="61">
        <f t="shared" si="9"/>
        <v>5852.7</v>
      </c>
    </row>
    <row r="114" spans="1:12" ht="24" customHeight="1" x14ac:dyDescent="0.2">
      <c r="A114" s="7"/>
      <c r="B114" s="49"/>
      <c r="C114" s="49" t="s">
        <v>29</v>
      </c>
      <c r="D114" s="83" t="s">
        <v>180</v>
      </c>
      <c r="E114" s="93" t="s">
        <v>177</v>
      </c>
      <c r="F114" s="53"/>
      <c r="G114" s="93" t="s">
        <v>23</v>
      </c>
      <c r="H114" s="73">
        <v>263</v>
      </c>
      <c r="I114" s="97">
        <v>18.579999999999998</v>
      </c>
      <c r="J114" s="54"/>
      <c r="K114" s="74">
        <f t="shared" si="8"/>
        <v>4886.54</v>
      </c>
      <c r="L114" s="61">
        <f t="shared" si="9"/>
        <v>4886.54</v>
      </c>
    </row>
    <row r="115" spans="1:12" ht="23.25" customHeight="1" x14ac:dyDescent="0.2">
      <c r="A115" s="7"/>
      <c r="B115" s="49"/>
      <c r="C115" s="49" t="s">
        <v>30</v>
      </c>
      <c r="D115" s="52" t="s">
        <v>181</v>
      </c>
      <c r="E115" s="93" t="s">
        <v>177</v>
      </c>
      <c r="F115" s="58"/>
      <c r="G115" s="93" t="s">
        <v>23</v>
      </c>
      <c r="H115" s="73">
        <v>1480</v>
      </c>
      <c r="I115" s="97">
        <v>18.579999999999998</v>
      </c>
      <c r="J115" s="54"/>
      <c r="K115" s="74">
        <f t="shared" si="8"/>
        <v>27498.399999999998</v>
      </c>
      <c r="L115" s="61">
        <f t="shared" si="9"/>
        <v>27498.399999999998</v>
      </c>
    </row>
    <row r="116" spans="1:12" ht="23.25" customHeight="1" x14ac:dyDescent="0.2">
      <c r="A116" s="7"/>
      <c r="B116" s="49"/>
      <c r="C116" s="49" t="s">
        <v>31</v>
      </c>
      <c r="D116" s="52" t="s">
        <v>182</v>
      </c>
      <c r="E116" s="93" t="s">
        <v>177</v>
      </c>
      <c r="F116" s="58"/>
      <c r="G116" s="93" t="s">
        <v>23</v>
      </c>
      <c r="H116" s="73">
        <v>105</v>
      </c>
      <c r="I116" s="54">
        <v>29.18</v>
      </c>
      <c r="J116" s="54"/>
      <c r="K116" s="74">
        <f t="shared" si="8"/>
        <v>3063.9</v>
      </c>
      <c r="L116" s="61">
        <f t="shared" si="9"/>
        <v>3063.9</v>
      </c>
    </row>
    <row r="117" spans="1:12" ht="24" customHeight="1" x14ac:dyDescent="0.2">
      <c r="A117" s="7"/>
      <c r="B117" s="49"/>
      <c r="C117" s="49" t="s">
        <v>32</v>
      </c>
      <c r="D117" s="52" t="s">
        <v>183</v>
      </c>
      <c r="E117" s="93" t="s">
        <v>177</v>
      </c>
      <c r="F117" s="58"/>
      <c r="G117" s="93" t="s">
        <v>23</v>
      </c>
      <c r="H117" s="73">
        <v>840</v>
      </c>
      <c r="I117" s="54">
        <v>36.36</v>
      </c>
      <c r="J117" s="54"/>
      <c r="K117" s="74">
        <f t="shared" si="8"/>
        <v>30542.399999999998</v>
      </c>
      <c r="L117" s="61">
        <f t="shared" si="9"/>
        <v>30542.399999999998</v>
      </c>
    </row>
    <row r="118" spans="1:12" ht="23.25" customHeight="1" x14ac:dyDescent="0.2">
      <c r="A118" s="7"/>
      <c r="B118" s="49"/>
      <c r="C118" s="49" t="s">
        <v>37</v>
      </c>
      <c r="D118" s="52" t="s">
        <v>184</v>
      </c>
      <c r="E118" s="93" t="s">
        <v>177</v>
      </c>
      <c r="F118" s="58"/>
      <c r="G118" s="93" t="s">
        <v>23</v>
      </c>
      <c r="H118" s="73">
        <v>160</v>
      </c>
      <c r="I118" s="54">
        <v>40.85</v>
      </c>
      <c r="J118" s="54"/>
      <c r="K118" s="74">
        <f t="shared" si="8"/>
        <v>6536</v>
      </c>
      <c r="L118" s="61">
        <f t="shared" si="9"/>
        <v>6536</v>
      </c>
    </row>
    <row r="119" spans="1:12" ht="23.25" customHeight="1" x14ac:dyDescent="0.2">
      <c r="A119" s="7"/>
      <c r="B119" s="49"/>
      <c r="C119" s="49" t="s">
        <v>33</v>
      </c>
      <c r="D119" s="52" t="s">
        <v>185</v>
      </c>
      <c r="E119" s="93" t="s">
        <v>177</v>
      </c>
      <c r="F119" s="58"/>
      <c r="G119" s="93" t="s">
        <v>23</v>
      </c>
      <c r="H119" s="73">
        <v>325</v>
      </c>
      <c r="I119" s="54">
        <v>45.45</v>
      </c>
      <c r="J119" s="54"/>
      <c r="K119" s="74">
        <f t="shared" si="8"/>
        <v>14771.250000000002</v>
      </c>
      <c r="L119" s="61">
        <f t="shared" si="9"/>
        <v>14771.250000000002</v>
      </c>
    </row>
    <row r="120" spans="1:12" ht="23.25" customHeight="1" x14ac:dyDescent="0.2">
      <c r="A120" s="7"/>
      <c r="B120" s="49"/>
      <c r="C120" s="49" t="s">
        <v>34</v>
      </c>
      <c r="D120" s="52" t="s">
        <v>186</v>
      </c>
      <c r="E120" s="93" t="s">
        <v>177</v>
      </c>
      <c r="F120" s="58"/>
      <c r="G120" s="93" t="s">
        <v>23</v>
      </c>
      <c r="H120" s="73">
        <v>420</v>
      </c>
      <c r="I120" s="54">
        <v>56.12</v>
      </c>
      <c r="J120" s="54"/>
      <c r="K120" s="74">
        <f t="shared" si="8"/>
        <v>23570.399999999998</v>
      </c>
      <c r="L120" s="61">
        <f t="shared" si="9"/>
        <v>23570.399999999998</v>
      </c>
    </row>
    <row r="121" spans="1:12" ht="23.25" customHeight="1" x14ac:dyDescent="0.2">
      <c r="A121" s="7"/>
      <c r="B121" s="49"/>
      <c r="C121" s="49" t="s">
        <v>35</v>
      </c>
      <c r="D121" s="52" t="s">
        <v>187</v>
      </c>
      <c r="E121" s="93" t="s">
        <v>177</v>
      </c>
      <c r="F121" s="58"/>
      <c r="G121" s="93" t="s">
        <v>23</v>
      </c>
      <c r="H121" s="73">
        <v>1575</v>
      </c>
      <c r="I121" s="54">
        <v>66.67</v>
      </c>
      <c r="J121" s="54"/>
      <c r="K121" s="74">
        <f t="shared" si="8"/>
        <v>105005.25</v>
      </c>
      <c r="L121" s="61">
        <f t="shared" si="9"/>
        <v>105005.25</v>
      </c>
    </row>
    <row r="122" spans="1:12" ht="24" customHeight="1" x14ac:dyDescent="0.2">
      <c r="A122" s="7"/>
      <c r="B122" s="49"/>
      <c r="C122" s="49" t="s">
        <v>36</v>
      </c>
      <c r="D122" s="52" t="s">
        <v>188</v>
      </c>
      <c r="E122" s="93" t="s">
        <v>177</v>
      </c>
      <c r="F122" s="58"/>
      <c r="G122" s="93" t="s">
        <v>23</v>
      </c>
      <c r="H122" s="73">
        <v>231</v>
      </c>
      <c r="I122" s="54">
        <v>78.56</v>
      </c>
      <c r="J122" s="54"/>
      <c r="K122" s="74">
        <f t="shared" si="8"/>
        <v>18147.36</v>
      </c>
      <c r="L122" s="61">
        <f t="shared" si="9"/>
        <v>18147.36</v>
      </c>
    </row>
    <row r="123" spans="1:12" ht="23.25" customHeight="1" x14ac:dyDescent="0.2">
      <c r="A123" s="7"/>
      <c r="B123" s="49"/>
      <c r="C123" s="49" t="s">
        <v>38</v>
      </c>
      <c r="D123" s="52" t="s">
        <v>189</v>
      </c>
      <c r="E123" s="93" t="s">
        <v>190</v>
      </c>
      <c r="F123" s="58"/>
      <c r="G123" s="93" t="s">
        <v>23</v>
      </c>
      <c r="H123" s="73">
        <v>20370</v>
      </c>
      <c r="I123" s="97">
        <v>15.7</v>
      </c>
      <c r="J123" s="54"/>
      <c r="K123" s="74">
        <f t="shared" si="8"/>
        <v>319809</v>
      </c>
      <c r="L123" s="61">
        <f t="shared" si="9"/>
        <v>319809</v>
      </c>
    </row>
    <row r="124" spans="1:12" ht="24" customHeight="1" x14ac:dyDescent="0.2">
      <c r="A124" s="7"/>
      <c r="B124" s="49"/>
      <c r="C124" s="49" t="s">
        <v>39</v>
      </c>
      <c r="D124" s="52" t="s">
        <v>191</v>
      </c>
      <c r="E124" s="93" t="s">
        <v>190</v>
      </c>
      <c r="F124" s="58"/>
      <c r="G124" s="93" t="s">
        <v>23</v>
      </c>
      <c r="H124" s="73">
        <v>675</v>
      </c>
      <c r="I124" s="97">
        <v>18.579999999999998</v>
      </c>
      <c r="J124" s="54"/>
      <c r="K124" s="74">
        <f t="shared" si="8"/>
        <v>12541.499999999998</v>
      </c>
      <c r="L124" s="61">
        <f t="shared" si="9"/>
        <v>12541.499999999998</v>
      </c>
    </row>
    <row r="125" spans="1:12" ht="23.25" customHeight="1" x14ac:dyDescent="0.2">
      <c r="A125" s="7"/>
      <c r="B125" s="49"/>
      <c r="C125" s="49" t="s">
        <v>40</v>
      </c>
      <c r="D125" s="52" t="s">
        <v>192</v>
      </c>
      <c r="E125" s="93" t="s">
        <v>190</v>
      </c>
      <c r="F125" s="58"/>
      <c r="G125" s="93" t="s">
        <v>23</v>
      </c>
      <c r="H125" s="73">
        <v>3885</v>
      </c>
      <c r="I125" s="97">
        <v>18.579999999999998</v>
      </c>
      <c r="J125" s="54"/>
      <c r="K125" s="74">
        <f t="shared" si="8"/>
        <v>72183.299999999988</v>
      </c>
      <c r="L125" s="61">
        <f t="shared" si="9"/>
        <v>72183.299999999988</v>
      </c>
    </row>
    <row r="126" spans="1:12" ht="23.25" customHeight="1" x14ac:dyDescent="0.2">
      <c r="A126" s="7"/>
      <c r="B126" s="49"/>
      <c r="C126" s="49" t="s">
        <v>44</v>
      </c>
      <c r="D126" s="52" t="s">
        <v>193</v>
      </c>
      <c r="E126" s="93" t="s">
        <v>190</v>
      </c>
      <c r="F126" s="58"/>
      <c r="G126" s="93" t="s">
        <v>23</v>
      </c>
      <c r="H126" s="73">
        <v>6678</v>
      </c>
      <c r="I126" s="97">
        <v>18.579999999999998</v>
      </c>
      <c r="J126" s="54"/>
      <c r="K126" s="74">
        <f t="shared" si="8"/>
        <v>124077.23999999999</v>
      </c>
      <c r="L126" s="61">
        <f t="shared" si="9"/>
        <v>124077.23999999999</v>
      </c>
    </row>
    <row r="127" spans="1:12" ht="24" customHeight="1" x14ac:dyDescent="0.2">
      <c r="A127" s="7"/>
      <c r="B127" s="49"/>
      <c r="C127" s="49" t="s">
        <v>41</v>
      </c>
      <c r="D127" s="52" t="s">
        <v>194</v>
      </c>
      <c r="E127" s="93" t="s">
        <v>190</v>
      </c>
      <c r="F127" s="58"/>
      <c r="G127" s="93" t="s">
        <v>23</v>
      </c>
      <c r="H127" s="73">
        <v>5270</v>
      </c>
      <c r="I127" s="97">
        <v>18.579999999999998</v>
      </c>
      <c r="J127" s="54"/>
      <c r="K127" s="74">
        <f t="shared" si="8"/>
        <v>97916.599999999991</v>
      </c>
      <c r="L127" s="61">
        <f t="shared" si="9"/>
        <v>97916.599999999991</v>
      </c>
    </row>
    <row r="128" spans="1:12" ht="23.25" customHeight="1" x14ac:dyDescent="0.2">
      <c r="A128" s="7"/>
      <c r="B128" s="49"/>
      <c r="C128" s="49" t="s">
        <v>42</v>
      </c>
      <c r="D128" s="52" t="s">
        <v>195</v>
      </c>
      <c r="E128" s="93" t="s">
        <v>190</v>
      </c>
      <c r="F128" s="58"/>
      <c r="G128" s="93" t="s">
        <v>23</v>
      </c>
      <c r="H128" s="73">
        <v>2365</v>
      </c>
      <c r="I128" s="54">
        <v>29.18</v>
      </c>
      <c r="J128" s="54"/>
      <c r="K128" s="74">
        <f t="shared" si="8"/>
        <v>69010.7</v>
      </c>
      <c r="L128" s="61">
        <f t="shared" si="9"/>
        <v>69010.7</v>
      </c>
    </row>
    <row r="129" spans="1:12" ht="23.25" customHeight="1" x14ac:dyDescent="0.2">
      <c r="A129" s="7"/>
      <c r="B129" s="49"/>
      <c r="C129" s="49" t="s">
        <v>45</v>
      </c>
      <c r="D129" s="52" t="s">
        <v>196</v>
      </c>
      <c r="E129" s="93" t="s">
        <v>190</v>
      </c>
      <c r="F129" s="58"/>
      <c r="G129" s="93" t="s">
        <v>23</v>
      </c>
      <c r="H129" s="73">
        <v>1260</v>
      </c>
      <c r="I129" s="54">
        <v>29.18</v>
      </c>
      <c r="J129" s="54"/>
      <c r="K129" s="74">
        <f t="shared" si="8"/>
        <v>36766.800000000003</v>
      </c>
      <c r="L129" s="61">
        <f t="shared" si="9"/>
        <v>36766.800000000003</v>
      </c>
    </row>
    <row r="130" spans="1:12" ht="24" customHeight="1" x14ac:dyDescent="0.2">
      <c r="A130" s="7"/>
      <c r="B130" s="49"/>
      <c r="C130" s="49" t="s">
        <v>46</v>
      </c>
      <c r="D130" s="52" t="s">
        <v>197</v>
      </c>
      <c r="E130" s="93" t="s">
        <v>198</v>
      </c>
      <c r="F130" s="58"/>
      <c r="G130" s="93" t="s">
        <v>23</v>
      </c>
      <c r="H130" s="73">
        <v>420</v>
      </c>
      <c r="I130" s="54">
        <v>45.45</v>
      </c>
      <c r="J130" s="54"/>
      <c r="K130" s="74">
        <f t="shared" si="8"/>
        <v>19089</v>
      </c>
      <c r="L130" s="61">
        <f t="shared" si="9"/>
        <v>19089</v>
      </c>
    </row>
    <row r="131" spans="1:12" ht="24" customHeight="1" x14ac:dyDescent="0.2">
      <c r="A131" s="7"/>
      <c r="B131" s="49"/>
      <c r="C131" s="49" t="s">
        <v>47</v>
      </c>
      <c r="D131" s="52" t="s">
        <v>199</v>
      </c>
      <c r="E131" s="93" t="s">
        <v>198</v>
      </c>
      <c r="F131" s="58"/>
      <c r="G131" s="93" t="s">
        <v>23</v>
      </c>
      <c r="H131" s="73">
        <v>140</v>
      </c>
      <c r="I131" s="54">
        <v>56.12</v>
      </c>
      <c r="J131" s="54"/>
      <c r="K131" s="74">
        <f t="shared" si="8"/>
        <v>7856.7999999999993</v>
      </c>
      <c r="L131" s="61">
        <f t="shared" si="9"/>
        <v>7856.7999999999993</v>
      </c>
    </row>
    <row r="132" spans="1:12" ht="23.25" customHeight="1" x14ac:dyDescent="0.2">
      <c r="A132" s="7"/>
      <c r="B132" s="49"/>
      <c r="C132" s="49" t="s">
        <v>49</v>
      </c>
      <c r="D132" s="52" t="s">
        <v>200</v>
      </c>
      <c r="E132" s="93" t="s">
        <v>198</v>
      </c>
      <c r="F132" s="58"/>
      <c r="G132" s="93" t="s">
        <v>23</v>
      </c>
      <c r="H132" s="73">
        <v>1315</v>
      </c>
      <c r="I132" s="54">
        <v>66.67</v>
      </c>
      <c r="J132" s="54"/>
      <c r="K132" s="74">
        <f t="shared" si="8"/>
        <v>87671.05</v>
      </c>
      <c r="L132" s="61">
        <f t="shared" si="9"/>
        <v>87671.05</v>
      </c>
    </row>
    <row r="133" spans="1:12" ht="24" customHeight="1" x14ac:dyDescent="0.2">
      <c r="A133" s="7"/>
      <c r="B133" s="49"/>
      <c r="C133" s="49" t="s">
        <v>51</v>
      </c>
      <c r="D133" s="52" t="s">
        <v>201</v>
      </c>
      <c r="E133" s="93" t="s">
        <v>198</v>
      </c>
      <c r="F133" s="58"/>
      <c r="G133" s="93" t="s">
        <v>23</v>
      </c>
      <c r="H133" s="73">
        <v>5210</v>
      </c>
      <c r="I133" s="54">
        <v>0</v>
      </c>
      <c r="J133" s="54"/>
      <c r="K133" s="74"/>
      <c r="L133" s="61">
        <f t="shared" si="9"/>
        <v>0</v>
      </c>
    </row>
    <row r="134" spans="1:12" ht="23.25" customHeight="1" x14ac:dyDescent="0.2">
      <c r="A134" s="7"/>
      <c r="B134" s="49"/>
      <c r="C134" s="49" t="s">
        <v>53</v>
      </c>
      <c r="D134" s="52" t="s">
        <v>202</v>
      </c>
      <c r="E134" s="93" t="s">
        <v>198</v>
      </c>
      <c r="F134" s="58"/>
      <c r="G134" s="93" t="s">
        <v>23</v>
      </c>
      <c r="H134" s="73">
        <v>2785</v>
      </c>
      <c r="I134" s="54">
        <v>0</v>
      </c>
      <c r="J134" s="54"/>
      <c r="K134" s="74"/>
      <c r="L134" s="61">
        <f t="shared" si="9"/>
        <v>0</v>
      </c>
    </row>
    <row r="135" spans="1:12" ht="23.25" customHeight="1" x14ac:dyDescent="0.2">
      <c r="A135" s="7"/>
      <c r="B135" s="49"/>
      <c r="C135" s="49" t="s">
        <v>55</v>
      </c>
      <c r="D135" s="52" t="s">
        <v>203</v>
      </c>
      <c r="E135" s="93" t="s">
        <v>204</v>
      </c>
      <c r="F135" s="58"/>
      <c r="G135" s="93" t="s">
        <v>23</v>
      </c>
      <c r="H135" s="73">
        <v>475</v>
      </c>
      <c r="I135" s="97">
        <v>18.579999999999998</v>
      </c>
      <c r="J135" s="54"/>
      <c r="K135" s="74">
        <f t="shared" si="8"/>
        <v>8825.5</v>
      </c>
      <c r="L135" s="61">
        <f t="shared" si="9"/>
        <v>8825.5</v>
      </c>
    </row>
    <row r="136" spans="1:12" ht="23.25" customHeight="1" x14ac:dyDescent="0.2">
      <c r="A136" s="7"/>
      <c r="B136" s="49"/>
      <c r="C136" s="49" t="s">
        <v>57</v>
      </c>
      <c r="D136" s="52" t="s">
        <v>205</v>
      </c>
      <c r="E136" s="93" t="s">
        <v>206</v>
      </c>
      <c r="F136" s="58"/>
      <c r="G136" s="93" t="s">
        <v>23</v>
      </c>
      <c r="H136" s="73">
        <v>475</v>
      </c>
      <c r="I136" s="97">
        <v>18.579999999999998</v>
      </c>
      <c r="J136" s="54"/>
      <c r="K136" s="74">
        <f t="shared" si="8"/>
        <v>8825.5</v>
      </c>
      <c r="L136" s="61">
        <f t="shared" si="9"/>
        <v>8825.5</v>
      </c>
    </row>
    <row r="137" spans="1:12" ht="23.25" customHeight="1" x14ac:dyDescent="0.2">
      <c r="A137" s="7"/>
      <c r="B137" s="49"/>
      <c r="C137" s="49" t="s">
        <v>59</v>
      </c>
      <c r="D137" s="52" t="s">
        <v>207</v>
      </c>
      <c r="E137" s="93" t="s">
        <v>208</v>
      </c>
      <c r="F137" s="58"/>
      <c r="G137" s="93" t="s">
        <v>23</v>
      </c>
      <c r="H137" s="73">
        <v>210</v>
      </c>
      <c r="I137" s="97">
        <v>18.579999999999998</v>
      </c>
      <c r="J137" s="54"/>
      <c r="K137" s="74">
        <f t="shared" si="8"/>
        <v>3901.7999999999997</v>
      </c>
      <c r="L137" s="61">
        <f t="shared" si="9"/>
        <v>3901.7999999999997</v>
      </c>
    </row>
    <row r="138" spans="1:12" ht="24" customHeight="1" x14ac:dyDescent="0.2">
      <c r="A138" s="7"/>
      <c r="B138" s="49"/>
      <c r="C138" s="49" t="s">
        <v>61</v>
      </c>
      <c r="D138" s="52" t="s">
        <v>209</v>
      </c>
      <c r="E138" s="93" t="s">
        <v>190</v>
      </c>
      <c r="F138" s="58"/>
      <c r="G138" s="93" t="s">
        <v>23</v>
      </c>
      <c r="H138" s="73">
        <v>16275</v>
      </c>
      <c r="I138" s="54">
        <v>15.7</v>
      </c>
      <c r="J138" s="54"/>
      <c r="K138" s="74">
        <f t="shared" si="8"/>
        <v>255517.5</v>
      </c>
      <c r="L138" s="61">
        <f t="shared" si="9"/>
        <v>255517.5</v>
      </c>
    </row>
    <row r="139" spans="1:12" ht="23.25" customHeight="1" x14ac:dyDescent="0.2">
      <c r="A139" s="7"/>
      <c r="B139" s="49"/>
      <c r="C139" s="49" t="s">
        <v>63</v>
      </c>
      <c r="D139" s="52" t="s">
        <v>210</v>
      </c>
      <c r="E139" s="93" t="s">
        <v>190</v>
      </c>
      <c r="F139" s="58"/>
      <c r="G139" s="93" t="s">
        <v>23</v>
      </c>
      <c r="H139" s="73">
        <v>8400</v>
      </c>
      <c r="I139" s="54">
        <v>15.7</v>
      </c>
      <c r="J139" s="54"/>
      <c r="K139" s="74">
        <f t="shared" si="8"/>
        <v>131880</v>
      </c>
      <c r="L139" s="61">
        <f t="shared" si="9"/>
        <v>131880</v>
      </c>
    </row>
    <row r="140" spans="1:12" ht="24" customHeight="1" x14ac:dyDescent="0.2">
      <c r="A140" s="7"/>
      <c r="B140" s="49"/>
      <c r="C140" s="49" t="s">
        <v>65</v>
      </c>
      <c r="D140" s="52" t="s">
        <v>211</v>
      </c>
      <c r="E140" s="93" t="s">
        <v>190</v>
      </c>
      <c r="F140" s="58"/>
      <c r="G140" s="93" t="s">
        <v>23</v>
      </c>
      <c r="H140" s="73">
        <v>2625</v>
      </c>
      <c r="I140" s="97">
        <v>18.579999999999998</v>
      </c>
      <c r="J140" s="54"/>
      <c r="K140" s="74">
        <f t="shared" si="8"/>
        <v>48772.499999999993</v>
      </c>
      <c r="L140" s="61">
        <f t="shared" si="9"/>
        <v>48772.499999999993</v>
      </c>
    </row>
    <row r="141" spans="1:12" ht="24" customHeight="1" x14ac:dyDescent="0.2">
      <c r="A141" s="7"/>
      <c r="B141" s="49"/>
      <c r="C141" s="49" t="s">
        <v>67</v>
      </c>
      <c r="D141" s="52" t="s">
        <v>212</v>
      </c>
      <c r="E141" s="93" t="s">
        <v>190</v>
      </c>
      <c r="F141" s="58"/>
      <c r="G141" s="93" t="s">
        <v>23</v>
      </c>
      <c r="H141" s="73">
        <v>630</v>
      </c>
      <c r="I141" s="97">
        <v>18.579999999999998</v>
      </c>
      <c r="J141" s="54"/>
      <c r="K141" s="74">
        <f t="shared" si="8"/>
        <v>11705.4</v>
      </c>
      <c r="L141" s="61">
        <f t="shared" si="9"/>
        <v>11705.4</v>
      </c>
    </row>
    <row r="142" spans="1:12" ht="23.25" customHeight="1" x14ac:dyDescent="0.2">
      <c r="A142" s="7"/>
      <c r="B142" s="49"/>
      <c r="C142" s="49" t="s">
        <v>69</v>
      </c>
      <c r="D142" s="52" t="s">
        <v>213</v>
      </c>
      <c r="E142" s="93" t="s">
        <v>214</v>
      </c>
      <c r="F142" s="58"/>
      <c r="G142" s="93" t="s">
        <v>23</v>
      </c>
      <c r="H142" s="73">
        <v>13650</v>
      </c>
      <c r="I142" s="54">
        <v>15.7</v>
      </c>
      <c r="J142" s="54"/>
      <c r="K142" s="74">
        <f t="shared" si="8"/>
        <v>214305</v>
      </c>
      <c r="L142" s="61">
        <f t="shared" si="9"/>
        <v>214305</v>
      </c>
    </row>
    <row r="143" spans="1:12" ht="23.25" customHeight="1" x14ac:dyDescent="0.2">
      <c r="A143" s="7"/>
      <c r="B143" s="49"/>
      <c r="C143" s="49" t="s">
        <v>71</v>
      </c>
      <c r="D143" s="52" t="s">
        <v>215</v>
      </c>
      <c r="E143" s="93" t="s">
        <v>214</v>
      </c>
      <c r="F143" s="58"/>
      <c r="G143" s="93" t="s">
        <v>23</v>
      </c>
      <c r="H143" s="73">
        <v>6100</v>
      </c>
      <c r="I143" s="54">
        <v>15.7</v>
      </c>
      <c r="J143" s="54"/>
      <c r="K143" s="74">
        <f>I143*H143</f>
        <v>95770</v>
      </c>
      <c r="L143" s="61">
        <f t="shared" si="9"/>
        <v>95770</v>
      </c>
    </row>
    <row r="144" spans="1:12" ht="23.25" customHeight="1" x14ac:dyDescent="0.2">
      <c r="A144" s="7"/>
      <c r="B144" s="49"/>
      <c r="C144" s="49" t="s">
        <v>73</v>
      </c>
      <c r="D144" s="83" t="s">
        <v>216</v>
      </c>
      <c r="E144" s="93" t="s">
        <v>214</v>
      </c>
      <c r="F144" s="58"/>
      <c r="G144" s="93" t="s">
        <v>23</v>
      </c>
      <c r="H144" s="73">
        <v>840</v>
      </c>
      <c r="I144" s="97">
        <v>18.579999999999998</v>
      </c>
      <c r="J144" s="54"/>
      <c r="K144" s="74">
        <f>I144*H144</f>
        <v>15607.199999999999</v>
      </c>
      <c r="L144" s="61">
        <f t="shared" si="9"/>
        <v>15607.199999999999</v>
      </c>
    </row>
    <row r="145" spans="1:12" ht="23.25" customHeight="1" x14ac:dyDescent="0.2">
      <c r="A145" s="7"/>
      <c r="B145" s="49"/>
      <c r="C145" s="49" t="s">
        <v>75</v>
      </c>
      <c r="D145" s="83" t="s">
        <v>217</v>
      </c>
      <c r="E145" s="93" t="s">
        <v>214</v>
      </c>
      <c r="F145" s="58"/>
      <c r="G145" s="93" t="s">
        <v>23</v>
      </c>
      <c r="H145" s="73">
        <v>1575</v>
      </c>
      <c r="I145" s="97">
        <v>18.579999999999998</v>
      </c>
      <c r="J145" s="54"/>
      <c r="K145" s="74">
        <f>I145*H145</f>
        <v>29263.499999999996</v>
      </c>
      <c r="L145" s="61">
        <f t="shared" si="9"/>
        <v>29263.499999999996</v>
      </c>
    </row>
    <row r="146" spans="1:12" ht="23.25" customHeight="1" x14ac:dyDescent="0.2">
      <c r="A146" s="7"/>
      <c r="B146" s="49"/>
      <c r="C146" s="49"/>
      <c r="D146" s="83"/>
      <c r="E146" s="93"/>
      <c r="F146" s="58"/>
      <c r="G146" s="93"/>
      <c r="H146" s="73"/>
      <c r="I146" s="54"/>
      <c r="J146" s="54"/>
      <c r="K146" s="74"/>
      <c r="L146" s="61">
        <f t="shared" si="9"/>
        <v>0</v>
      </c>
    </row>
    <row r="147" spans="1:12" s="10" customFormat="1" ht="24" customHeight="1" x14ac:dyDescent="0.2">
      <c r="B147" s="60"/>
      <c r="C147" s="100" t="s">
        <v>26</v>
      </c>
      <c r="D147" s="100"/>
      <c r="E147" s="100"/>
      <c r="F147" s="100"/>
      <c r="G147" s="100"/>
      <c r="H147" s="100"/>
      <c r="I147" s="54"/>
      <c r="J147" s="54"/>
      <c r="K147" s="72">
        <f>SUM(K111:K146)</f>
        <v>1923844.0899999999</v>
      </c>
      <c r="L147" s="61">
        <f t="shared" si="9"/>
        <v>1923844.0899999999</v>
      </c>
    </row>
    <row r="148" spans="1:12" ht="24" customHeight="1" x14ac:dyDescent="0.2">
      <c r="A148" s="7"/>
      <c r="B148" s="37" t="s">
        <v>33</v>
      </c>
      <c r="C148" s="37"/>
      <c r="D148" s="36" t="s">
        <v>218</v>
      </c>
      <c r="E148" s="1"/>
      <c r="F148" s="1"/>
      <c r="G148" s="1"/>
      <c r="H148" s="5"/>
      <c r="I148" s="54"/>
      <c r="J148" s="54"/>
      <c r="K148" s="2"/>
      <c r="L148" s="6"/>
    </row>
    <row r="149" spans="1:12" ht="30" customHeight="1" x14ac:dyDescent="0.2">
      <c r="A149" s="7"/>
      <c r="B149" s="76"/>
      <c r="C149" s="49" t="s">
        <v>7</v>
      </c>
      <c r="D149" s="52" t="s">
        <v>219</v>
      </c>
      <c r="E149" s="93" t="s">
        <v>220</v>
      </c>
      <c r="F149" s="93" t="s">
        <v>22</v>
      </c>
      <c r="G149" s="93" t="s">
        <v>20</v>
      </c>
      <c r="H149" s="73">
        <v>234</v>
      </c>
      <c r="I149" s="54">
        <v>78.56</v>
      </c>
      <c r="J149" s="54"/>
      <c r="K149" s="74">
        <f t="shared" ref="K149:K158" si="10">I149*H149</f>
        <v>18383.04</v>
      </c>
      <c r="L149" s="61">
        <f t="shared" ref="L149:L175" si="11">K149</f>
        <v>18383.04</v>
      </c>
    </row>
    <row r="150" spans="1:12" ht="39" customHeight="1" x14ac:dyDescent="0.2">
      <c r="A150" s="7"/>
      <c r="B150" s="76"/>
      <c r="C150" s="49" t="s">
        <v>27</v>
      </c>
      <c r="D150" s="52" t="s">
        <v>221</v>
      </c>
      <c r="E150" s="93" t="s">
        <v>222</v>
      </c>
      <c r="F150" s="93" t="s">
        <v>22</v>
      </c>
      <c r="G150" s="93" t="s">
        <v>20</v>
      </c>
      <c r="H150" s="73">
        <v>350</v>
      </c>
      <c r="I150" s="54">
        <v>78.56</v>
      </c>
      <c r="J150" s="54"/>
      <c r="K150" s="74">
        <f>I150*H150</f>
        <v>27496</v>
      </c>
      <c r="L150" s="61">
        <f t="shared" si="11"/>
        <v>27496</v>
      </c>
    </row>
    <row r="151" spans="1:12" ht="30" customHeight="1" x14ac:dyDescent="0.2">
      <c r="A151" s="7"/>
      <c r="B151" s="76"/>
      <c r="C151" s="49" t="s">
        <v>28</v>
      </c>
      <c r="D151" s="52" t="s">
        <v>223</v>
      </c>
      <c r="E151" s="93"/>
      <c r="F151" s="93" t="s">
        <v>25</v>
      </c>
      <c r="G151" s="93" t="s">
        <v>20</v>
      </c>
      <c r="H151" s="73">
        <v>29</v>
      </c>
      <c r="I151" s="54">
        <v>545.48</v>
      </c>
      <c r="J151" s="54"/>
      <c r="K151" s="74">
        <f t="shared" si="10"/>
        <v>15818.92</v>
      </c>
      <c r="L151" s="61">
        <f t="shared" si="11"/>
        <v>15818.92</v>
      </c>
    </row>
    <row r="152" spans="1:12" ht="23.25" customHeight="1" x14ac:dyDescent="0.2">
      <c r="A152" s="7"/>
      <c r="B152" s="76"/>
      <c r="C152" s="49" t="s">
        <v>29</v>
      </c>
      <c r="D152" s="52" t="s">
        <v>224</v>
      </c>
      <c r="E152" s="93">
        <v>53700</v>
      </c>
      <c r="F152" s="93" t="s">
        <v>24</v>
      </c>
      <c r="G152" s="93" t="s">
        <v>20</v>
      </c>
      <c r="H152" s="73">
        <v>400</v>
      </c>
      <c r="I152" s="54">
        <v>24.24</v>
      </c>
      <c r="J152" s="54"/>
      <c r="K152" s="74">
        <f t="shared" si="10"/>
        <v>9696</v>
      </c>
      <c r="L152" s="61">
        <f t="shared" si="11"/>
        <v>9696</v>
      </c>
    </row>
    <row r="153" spans="1:12" ht="39" customHeight="1" x14ac:dyDescent="0.2">
      <c r="A153" s="7"/>
      <c r="B153" s="76"/>
      <c r="C153" s="49" t="s">
        <v>30</v>
      </c>
      <c r="D153" s="52" t="s">
        <v>225</v>
      </c>
      <c r="E153" s="93" t="s">
        <v>226</v>
      </c>
      <c r="F153" s="93" t="s">
        <v>227</v>
      </c>
      <c r="G153" s="93" t="s">
        <v>20</v>
      </c>
      <c r="H153" s="73">
        <v>12</v>
      </c>
      <c r="I153" s="54">
        <v>24.24</v>
      </c>
      <c r="J153" s="54"/>
      <c r="K153" s="74">
        <f t="shared" si="10"/>
        <v>290.88</v>
      </c>
      <c r="L153" s="61">
        <f t="shared" si="11"/>
        <v>290.88</v>
      </c>
    </row>
    <row r="154" spans="1:12" ht="39" customHeight="1" x14ac:dyDescent="0.2">
      <c r="A154" s="7"/>
      <c r="B154" s="76"/>
      <c r="C154" s="49" t="s">
        <v>31</v>
      </c>
      <c r="D154" s="52" t="s">
        <v>228</v>
      </c>
      <c r="E154" s="93" t="s">
        <v>229</v>
      </c>
      <c r="F154" s="93" t="s">
        <v>227</v>
      </c>
      <c r="G154" s="93" t="s">
        <v>20</v>
      </c>
      <c r="H154" s="73">
        <v>9</v>
      </c>
      <c r="I154" s="54">
        <v>24.24</v>
      </c>
      <c r="J154" s="54"/>
      <c r="K154" s="74">
        <f t="shared" si="10"/>
        <v>218.16</v>
      </c>
      <c r="L154" s="61">
        <f t="shared" si="11"/>
        <v>218.16</v>
      </c>
    </row>
    <row r="155" spans="1:12" ht="23.25" customHeight="1" x14ac:dyDescent="0.2">
      <c r="A155" s="7"/>
      <c r="B155" s="76"/>
      <c r="C155" s="49" t="s">
        <v>32</v>
      </c>
      <c r="D155" s="52" t="s">
        <v>230</v>
      </c>
      <c r="E155" s="73" t="s">
        <v>231</v>
      </c>
      <c r="F155" s="93" t="s">
        <v>22</v>
      </c>
      <c r="G155" s="93" t="s">
        <v>20</v>
      </c>
      <c r="H155" s="73">
        <v>29</v>
      </c>
      <c r="I155" s="54">
        <v>101.05</v>
      </c>
      <c r="J155" s="54"/>
      <c r="K155" s="74">
        <f t="shared" si="10"/>
        <v>2930.45</v>
      </c>
      <c r="L155" s="61">
        <f t="shared" si="11"/>
        <v>2930.45</v>
      </c>
    </row>
    <row r="156" spans="1:12" ht="30" customHeight="1" x14ac:dyDescent="0.2">
      <c r="A156" s="7"/>
      <c r="B156" s="76"/>
      <c r="C156" s="49" t="s">
        <v>37</v>
      </c>
      <c r="D156" s="83" t="s">
        <v>232</v>
      </c>
      <c r="E156" s="73" t="s">
        <v>233</v>
      </c>
      <c r="F156" s="84" t="s">
        <v>234</v>
      </c>
      <c r="G156" s="93" t="s">
        <v>20</v>
      </c>
      <c r="H156" s="73">
        <v>47</v>
      </c>
      <c r="I156" s="54">
        <v>395.22</v>
      </c>
      <c r="J156" s="54"/>
      <c r="K156" s="74">
        <f t="shared" si="10"/>
        <v>18575.34</v>
      </c>
      <c r="L156" s="61">
        <f t="shared" si="11"/>
        <v>18575.34</v>
      </c>
    </row>
    <row r="157" spans="1:12" ht="23.25" customHeight="1" x14ac:dyDescent="0.2">
      <c r="A157" s="7"/>
      <c r="B157" s="76"/>
      <c r="C157" s="49" t="s">
        <v>33</v>
      </c>
      <c r="D157" s="52" t="s">
        <v>236</v>
      </c>
      <c r="E157" s="93">
        <v>62920</v>
      </c>
      <c r="F157" s="93" t="s">
        <v>24</v>
      </c>
      <c r="G157" s="93" t="s">
        <v>23</v>
      </c>
      <c r="H157" s="73">
        <v>4000</v>
      </c>
      <c r="I157" s="54">
        <v>20.2</v>
      </c>
      <c r="J157" s="54"/>
      <c r="K157" s="74">
        <f t="shared" si="10"/>
        <v>80800</v>
      </c>
      <c r="L157" s="61">
        <f t="shared" si="11"/>
        <v>80800</v>
      </c>
    </row>
    <row r="158" spans="1:12" ht="23.25" customHeight="1" x14ac:dyDescent="0.2">
      <c r="A158" s="7"/>
      <c r="B158" s="76"/>
      <c r="C158" s="49" t="s">
        <v>34</v>
      </c>
      <c r="D158" s="52" t="s">
        <v>237</v>
      </c>
      <c r="E158" s="93">
        <v>62950</v>
      </c>
      <c r="F158" s="93" t="s">
        <v>24</v>
      </c>
      <c r="G158" s="93" t="s">
        <v>23</v>
      </c>
      <c r="H158" s="73">
        <v>200</v>
      </c>
      <c r="I158" s="54">
        <v>23.57</v>
      </c>
      <c r="J158" s="54"/>
      <c r="K158" s="74">
        <f t="shared" si="10"/>
        <v>4714</v>
      </c>
      <c r="L158" s="61">
        <f t="shared" si="11"/>
        <v>4714</v>
      </c>
    </row>
    <row r="159" spans="1:12" ht="24" customHeight="1" x14ac:dyDescent="0.2">
      <c r="A159" s="7"/>
      <c r="B159" s="76"/>
      <c r="C159" s="49" t="s">
        <v>35</v>
      </c>
      <c r="D159" s="52" t="s">
        <v>238</v>
      </c>
      <c r="E159" s="93"/>
      <c r="F159" s="93" t="s">
        <v>25</v>
      </c>
      <c r="G159" s="93" t="s">
        <v>23</v>
      </c>
      <c r="H159" s="73">
        <v>150</v>
      </c>
      <c r="I159" s="54">
        <v>70.709999999999994</v>
      </c>
      <c r="J159" s="54"/>
      <c r="K159" s="74">
        <f t="shared" ref="K159:K175" si="12">I159*H159</f>
        <v>10606.499999999998</v>
      </c>
      <c r="L159" s="61">
        <f t="shared" si="11"/>
        <v>10606.499999999998</v>
      </c>
    </row>
    <row r="160" spans="1:12" ht="24" customHeight="1" x14ac:dyDescent="0.2">
      <c r="A160" s="7"/>
      <c r="B160" s="76"/>
      <c r="C160" s="49" t="s">
        <v>36</v>
      </c>
      <c r="D160" s="52" t="s">
        <v>239</v>
      </c>
      <c r="E160" s="93"/>
      <c r="F160" s="93" t="s">
        <v>25</v>
      </c>
      <c r="G160" s="93" t="s">
        <v>23</v>
      </c>
      <c r="H160" s="73">
        <v>100</v>
      </c>
      <c r="I160" s="54">
        <v>94.28</v>
      </c>
      <c r="J160" s="54"/>
      <c r="K160" s="74">
        <f t="shared" si="12"/>
        <v>9428</v>
      </c>
      <c r="L160" s="61">
        <f t="shared" si="11"/>
        <v>9428</v>
      </c>
    </row>
    <row r="161" spans="1:12" ht="23.25" customHeight="1" x14ac:dyDescent="0.2">
      <c r="A161" s="7"/>
      <c r="B161" s="76"/>
      <c r="C161" s="49" t="s">
        <v>38</v>
      </c>
      <c r="D161" s="52" t="s">
        <v>240</v>
      </c>
      <c r="E161" s="93"/>
      <c r="F161" s="93" t="s">
        <v>25</v>
      </c>
      <c r="G161" s="93" t="s">
        <v>23</v>
      </c>
      <c r="H161" s="73">
        <v>300</v>
      </c>
      <c r="I161" s="54">
        <v>84.2</v>
      </c>
      <c r="J161" s="54"/>
      <c r="K161" s="74">
        <f t="shared" si="12"/>
        <v>25260</v>
      </c>
      <c r="L161" s="61">
        <f t="shared" si="11"/>
        <v>25260</v>
      </c>
    </row>
    <row r="162" spans="1:12" ht="24" customHeight="1" x14ac:dyDescent="0.2">
      <c r="A162" s="7"/>
      <c r="B162" s="76"/>
      <c r="C162" s="49" t="s">
        <v>39</v>
      </c>
      <c r="D162" s="52" t="s">
        <v>241</v>
      </c>
      <c r="E162" s="93"/>
      <c r="F162" s="93" t="s">
        <v>25</v>
      </c>
      <c r="G162" s="93" t="s">
        <v>23</v>
      </c>
      <c r="H162" s="73">
        <v>220</v>
      </c>
      <c r="I162" s="54">
        <v>158.25</v>
      </c>
      <c r="J162" s="54"/>
      <c r="K162" s="74">
        <f t="shared" si="12"/>
        <v>34815</v>
      </c>
      <c r="L162" s="61">
        <f t="shared" si="11"/>
        <v>34815</v>
      </c>
    </row>
    <row r="163" spans="1:12" ht="24" customHeight="1" x14ac:dyDescent="0.2">
      <c r="A163" s="7"/>
      <c r="B163" s="76"/>
      <c r="C163" s="49" t="s">
        <v>40</v>
      </c>
      <c r="D163" s="57" t="s">
        <v>242</v>
      </c>
      <c r="E163" s="93"/>
      <c r="F163" s="93"/>
      <c r="G163" s="93" t="s">
        <v>23</v>
      </c>
      <c r="H163" s="73">
        <v>100</v>
      </c>
      <c r="I163" s="54">
        <v>123.84</v>
      </c>
      <c r="J163" s="54"/>
      <c r="K163" s="74">
        <f t="shared" si="12"/>
        <v>12384</v>
      </c>
      <c r="L163" s="61">
        <f t="shared" si="11"/>
        <v>12384</v>
      </c>
    </row>
    <row r="164" spans="1:12" ht="24" customHeight="1" x14ac:dyDescent="0.2">
      <c r="A164" s="7"/>
      <c r="B164" s="76"/>
      <c r="C164" s="49" t="s">
        <v>44</v>
      </c>
      <c r="D164" s="52" t="s">
        <v>243</v>
      </c>
      <c r="E164" s="93">
        <v>77010</v>
      </c>
      <c r="F164" s="77" t="s">
        <v>22</v>
      </c>
      <c r="G164" s="93" t="s">
        <v>20</v>
      </c>
      <c r="H164" s="73">
        <v>60</v>
      </c>
      <c r="I164" s="54">
        <v>117.85</v>
      </c>
      <c r="J164" s="54"/>
      <c r="K164" s="74">
        <f t="shared" si="12"/>
        <v>7071</v>
      </c>
      <c r="L164" s="61">
        <f t="shared" si="11"/>
        <v>7071</v>
      </c>
    </row>
    <row r="165" spans="1:12" ht="24" customHeight="1" x14ac:dyDescent="0.2">
      <c r="A165" s="7"/>
      <c r="B165" s="76"/>
      <c r="C165" s="49" t="s">
        <v>41</v>
      </c>
      <c r="D165" s="52" t="s">
        <v>244</v>
      </c>
      <c r="E165" s="93">
        <v>77011</v>
      </c>
      <c r="F165" s="77" t="s">
        <v>22</v>
      </c>
      <c r="G165" s="93" t="s">
        <v>20</v>
      </c>
      <c r="H165" s="73">
        <v>2</v>
      </c>
      <c r="I165" s="54">
        <v>117.85</v>
      </c>
      <c r="J165" s="54"/>
      <c r="K165" s="74">
        <f t="shared" si="12"/>
        <v>235.7</v>
      </c>
      <c r="L165" s="61">
        <f t="shared" si="11"/>
        <v>235.7</v>
      </c>
    </row>
    <row r="166" spans="1:12" ht="23.25" customHeight="1" x14ac:dyDescent="0.2">
      <c r="A166" s="7"/>
      <c r="B166" s="76"/>
      <c r="C166" s="49" t="s">
        <v>42</v>
      </c>
      <c r="D166" s="52" t="s">
        <v>245</v>
      </c>
      <c r="E166" s="93">
        <v>69711</v>
      </c>
      <c r="F166" s="77" t="s">
        <v>22</v>
      </c>
      <c r="G166" s="93" t="s">
        <v>20</v>
      </c>
      <c r="H166" s="73">
        <v>115</v>
      </c>
      <c r="I166" s="54">
        <v>117.85</v>
      </c>
      <c r="J166" s="54"/>
      <c r="K166" s="74">
        <f t="shared" si="12"/>
        <v>13552.75</v>
      </c>
      <c r="L166" s="61">
        <f t="shared" si="11"/>
        <v>13552.75</v>
      </c>
    </row>
    <row r="167" spans="1:12" ht="24" customHeight="1" x14ac:dyDescent="0.2">
      <c r="A167" s="7"/>
      <c r="B167" s="76"/>
      <c r="C167" s="49" t="s">
        <v>45</v>
      </c>
      <c r="D167" s="52" t="s">
        <v>246</v>
      </c>
      <c r="E167" s="93">
        <v>69711</v>
      </c>
      <c r="F167" s="77" t="s">
        <v>22</v>
      </c>
      <c r="G167" s="93" t="s">
        <v>20</v>
      </c>
      <c r="H167" s="73">
        <v>42</v>
      </c>
      <c r="I167" s="54">
        <v>196.42003805899142</v>
      </c>
      <c r="J167" s="54"/>
      <c r="K167" s="74">
        <f t="shared" si="12"/>
        <v>8249.6415984776395</v>
      </c>
      <c r="L167" s="61">
        <f t="shared" si="11"/>
        <v>8249.6415984776395</v>
      </c>
    </row>
    <row r="168" spans="1:12" ht="24" customHeight="1" x14ac:dyDescent="0.2">
      <c r="A168" s="7"/>
      <c r="B168" s="76"/>
      <c r="C168" s="49" t="s">
        <v>46</v>
      </c>
      <c r="D168" s="52" t="s">
        <v>247</v>
      </c>
      <c r="E168" s="93">
        <v>69713</v>
      </c>
      <c r="F168" s="93" t="s">
        <v>22</v>
      </c>
      <c r="G168" s="93" t="s">
        <v>20</v>
      </c>
      <c r="H168" s="73">
        <v>2</v>
      </c>
      <c r="I168" s="54">
        <v>117.85</v>
      </c>
      <c r="J168" s="54"/>
      <c r="K168" s="74">
        <f t="shared" si="12"/>
        <v>235.7</v>
      </c>
      <c r="L168" s="61">
        <f t="shared" si="11"/>
        <v>235.7</v>
      </c>
    </row>
    <row r="169" spans="1:12" ht="24" customHeight="1" x14ac:dyDescent="0.2">
      <c r="A169" s="7"/>
      <c r="B169" s="76"/>
      <c r="C169" s="49" t="s">
        <v>47</v>
      </c>
      <c r="D169" s="52" t="s">
        <v>224</v>
      </c>
      <c r="E169" s="93">
        <v>53700</v>
      </c>
      <c r="F169" s="93" t="s">
        <v>24</v>
      </c>
      <c r="G169" s="93" t="s">
        <v>20</v>
      </c>
      <c r="H169" s="73">
        <v>1850</v>
      </c>
      <c r="I169" s="54">
        <v>36.36</v>
      </c>
      <c r="J169" s="54"/>
      <c r="K169" s="74">
        <f t="shared" si="12"/>
        <v>67266</v>
      </c>
      <c r="L169" s="61">
        <f t="shared" si="11"/>
        <v>67266</v>
      </c>
    </row>
    <row r="170" spans="1:12" ht="24" customHeight="1" x14ac:dyDescent="0.2">
      <c r="A170" s="7"/>
      <c r="B170" s="76"/>
      <c r="C170" s="49" t="s">
        <v>49</v>
      </c>
      <c r="D170" s="52" t="s">
        <v>248</v>
      </c>
      <c r="E170" s="78"/>
      <c r="F170" s="77" t="s">
        <v>25</v>
      </c>
      <c r="G170" s="93" t="s">
        <v>20</v>
      </c>
      <c r="H170" s="73">
        <v>114</v>
      </c>
      <c r="I170" s="54">
        <v>54.54</v>
      </c>
      <c r="J170" s="54"/>
      <c r="K170" s="74">
        <f t="shared" si="12"/>
        <v>6217.5599999999995</v>
      </c>
      <c r="L170" s="61">
        <f t="shared" si="11"/>
        <v>6217.5599999999995</v>
      </c>
    </row>
    <row r="171" spans="1:12" ht="24" customHeight="1" x14ac:dyDescent="0.2">
      <c r="A171" s="7"/>
      <c r="B171" s="76"/>
      <c r="C171" s="49" t="s">
        <v>51</v>
      </c>
      <c r="D171" s="52" t="s">
        <v>235</v>
      </c>
      <c r="E171" s="93">
        <v>90920</v>
      </c>
      <c r="F171" s="93" t="s">
        <v>24</v>
      </c>
      <c r="G171" s="93" t="s">
        <v>23</v>
      </c>
      <c r="H171" s="73">
        <v>17350</v>
      </c>
      <c r="I171" s="54">
        <v>20.2</v>
      </c>
      <c r="J171" s="54"/>
      <c r="K171" s="74">
        <f t="shared" si="12"/>
        <v>350470</v>
      </c>
      <c r="L171" s="61">
        <f t="shared" si="11"/>
        <v>350470</v>
      </c>
    </row>
    <row r="172" spans="1:12" ht="24" customHeight="1" x14ac:dyDescent="0.2">
      <c r="A172" s="7"/>
      <c r="B172" s="76"/>
      <c r="C172" s="49" t="s">
        <v>53</v>
      </c>
      <c r="D172" s="52" t="s">
        <v>236</v>
      </c>
      <c r="E172" s="93">
        <v>62920</v>
      </c>
      <c r="F172" s="93" t="s">
        <v>24</v>
      </c>
      <c r="G172" s="93" t="s">
        <v>23</v>
      </c>
      <c r="H172" s="73">
        <v>2400</v>
      </c>
      <c r="I172" s="54">
        <v>23.56</v>
      </c>
      <c r="J172" s="54"/>
      <c r="K172" s="74">
        <f t="shared" si="12"/>
        <v>56544</v>
      </c>
      <c r="L172" s="61">
        <f t="shared" si="11"/>
        <v>56544</v>
      </c>
    </row>
    <row r="173" spans="1:12" ht="24" customHeight="1" x14ac:dyDescent="0.2">
      <c r="A173" s="7"/>
      <c r="B173" s="76"/>
      <c r="C173" s="49" t="s">
        <v>55</v>
      </c>
      <c r="D173" s="52" t="s">
        <v>249</v>
      </c>
      <c r="E173" s="93">
        <v>90932</v>
      </c>
      <c r="F173" s="93" t="s">
        <v>24</v>
      </c>
      <c r="G173" s="93" t="s">
        <v>23</v>
      </c>
      <c r="H173" s="73">
        <v>1840</v>
      </c>
      <c r="I173" s="54">
        <v>20.2</v>
      </c>
      <c r="J173" s="54"/>
      <c r="K173" s="74">
        <f t="shared" si="12"/>
        <v>37168</v>
      </c>
      <c r="L173" s="61">
        <f t="shared" si="11"/>
        <v>37168</v>
      </c>
    </row>
    <row r="174" spans="1:12" ht="24" customHeight="1" x14ac:dyDescent="0.2">
      <c r="A174" s="7"/>
      <c r="B174" s="76"/>
      <c r="C174" s="49" t="s">
        <v>57</v>
      </c>
      <c r="D174" s="52" t="s">
        <v>238</v>
      </c>
      <c r="E174" s="79"/>
      <c r="F174" s="93" t="s">
        <v>25</v>
      </c>
      <c r="G174" s="93" t="s">
        <v>23</v>
      </c>
      <c r="H174" s="73">
        <v>256</v>
      </c>
      <c r="I174" s="54">
        <v>70.7</v>
      </c>
      <c r="J174" s="54"/>
      <c r="K174" s="74">
        <f t="shared" si="12"/>
        <v>18099.2</v>
      </c>
      <c r="L174" s="61">
        <f t="shared" si="11"/>
        <v>18099.2</v>
      </c>
    </row>
    <row r="175" spans="1:12" ht="23.25" customHeight="1" x14ac:dyDescent="0.2">
      <c r="A175" s="7"/>
      <c r="B175" s="76"/>
      <c r="C175" s="49" t="s">
        <v>59</v>
      </c>
      <c r="D175" s="52" t="s">
        <v>240</v>
      </c>
      <c r="E175" s="93"/>
      <c r="F175" s="93" t="s">
        <v>25</v>
      </c>
      <c r="G175" s="93" t="s">
        <v>23</v>
      </c>
      <c r="H175" s="73">
        <v>225</v>
      </c>
      <c r="I175" s="54">
        <v>84.2</v>
      </c>
      <c r="J175" s="54"/>
      <c r="K175" s="74">
        <f t="shared" si="12"/>
        <v>18945</v>
      </c>
      <c r="L175" s="61">
        <f t="shared" si="11"/>
        <v>18945</v>
      </c>
    </row>
    <row r="176" spans="1:12" s="10" customFormat="1" ht="23.25" customHeight="1" x14ac:dyDescent="0.2">
      <c r="B176" s="60"/>
      <c r="C176" s="100" t="s">
        <v>26</v>
      </c>
      <c r="D176" s="100"/>
      <c r="E176" s="100"/>
      <c r="F176" s="100"/>
      <c r="G176" s="100"/>
      <c r="H176" s="100"/>
      <c r="I176" s="54"/>
      <c r="J176" s="54"/>
      <c r="K176" s="72">
        <f>SUM(K149:K175)</f>
        <v>855470.84159847756</v>
      </c>
      <c r="L176" s="61">
        <f>K176</f>
        <v>855470.84159847756</v>
      </c>
    </row>
    <row r="177" spans="2:12" s="8" customFormat="1" ht="24" customHeight="1" x14ac:dyDescent="0.2">
      <c r="B177" s="35"/>
      <c r="C177" s="9"/>
      <c r="D177" s="106" t="s">
        <v>250</v>
      </c>
      <c r="E177" s="107"/>
      <c r="F177" s="107"/>
      <c r="G177" s="107"/>
      <c r="H177" s="107"/>
      <c r="I177" s="108"/>
      <c r="J177" s="96"/>
      <c r="K177" s="81">
        <f>K176+K147+K109+K89+K53</f>
        <v>3479969.7515984774</v>
      </c>
      <c r="L177" s="80">
        <f>K177</f>
        <v>3479969.7515984774</v>
      </c>
    </row>
    <row r="178" spans="2:12" s="8" customFormat="1" ht="24" customHeight="1" x14ac:dyDescent="0.2">
      <c r="B178" s="35"/>
      <c r="C178" s="9"/>
      <c r="D178" s="106" t="s">
        <v>10</v>
      </c>
      <c r="E178" s="107"/>
      <c r="F178" s="107"/>
      <c r="G178" s="107"/>
      <c r="H178" s="107"/>
      <c r="I178" s="107"/>
      <c r="J178" s="107"/>
      <c r="K178" s="108"/>
      <c r="L178" s="61">
        <f>L177*18/118</f>
        <v>530842.84346417454</v>
      </c>
    </row>
    <row r="180" spans="2:12" x14ac:dyDescent="0.2">
      <c r="K180" s="89"/>
    </row>
    <row r="181" spans="2:12" x14ac:dyDescent="0.2">
      <c r="K181" s="89"/>
    </row>
    <row r="182" spans="2:12" x14ac:dyDescent="0.2">
      <c r="K182" s="89"/>
    </row>
    <row r="183" spans="2:12" x14ac:dyDescent="0.2">
      <c r="K183" s="89"/>
    </row>
    <row r="184" spans="2:12" x14ac:dyDescent="0.2">
      <c r="K184" s="89"/>
    </row>
    <row r="185" spans="2:12" x14ac:dyDescent="0.2">
      <c r="K185" s="89"/>
    </row>
    <row r="186" spans="2:12" x14ac:dyDescent="0.2">
      <c r="K186" s="89"/>
    </row>
    <row r="187" spans="2:12" x14ac:dyDescent="0.2">
      <c r="K187" s="89"/>
    </row>
    <row r="188" spans="2:12" x14ac:dyDescent="0.2">
      <c r="K188" s="89"/>
    </row>
    <row r="190" spans="2:12" ht="18" x14ac:dyDescent="0.2">
      <c r="I190" s="105"/>
      <c r="J190" s="105"/>
      <c r="K190" s="105"/>
      <c r="L190" s="105"/>
    </row>
    <row r="191" spans="2:12" ht="21.75" customHeight="1" x14ac:dyDescent="0.2">
      <c r="C191" s="110"/>
      <c r="D191" s="110"/>
      <c r="E191" s="110"/>
      <c r="F191" s="24"/>
      <c r="G191" s="25"/>
      <c r="H191" s="26"/>
      <c r="I191" s="98"/>
      <c r="J191" s="98"/>
      <c r="K191" s="98"/>
      <c r="L191" s="98"/>
    </row>
    <row r="192" spans="2:12" ht="18" customHeight="1" x14ac:dyDescent="0.2">
      <c r="C192" s="110"/>
      <c r="D192" s="110"/>
      <c r="E192" s="110"/>
      <c r="F192" s="24"/>
      <c r="G192" s="25"/>
      <c r="H192" s="26"/>
      <c r="I192" s="98"/>
      <c r="J192" s="98"/>
      <c r="K192" s="98"/>
      <c r="L192" s="98"/>
    </row>
    <row r="193" spans="3:12" ht="18" customHeight="1" x14ac:dyDescent="0.2">
      <c r="C193" s="92"/>
      <c r="D193" s="92"/>
      <c r="E193" s="92"/>
      <c r="F193" s="24"/>
      <c r="G193" s="25"/>
      <c r="H193" s="26"/>
      <c r="I193" s="91"/>
      <c r="J193" s="91"/>
      <c r="K193" s="91"/>
      <c r="L193" s="91"/>
    </row>
    <row r="194" spans="3:12" ht="20.25" x14ac:dyDescent="0.2">
      <c r="C194" s="110"/>
      <c r="D194" s="110"/>
      <c r="E194" s="110"/>
      <c r="F194" s="24"/>
      <c r="G194" s="25"/>
      <c r="H194" s="26"/>
      <c r="I194" s="91"/>
      <c r="J194" s="91"/>
      <c r="K194" s="27"/>
      <c r="L194" s="28"/>
    </row>
    <row r="195" spans="3:12" ht="20.25" x14ac:dyDescent="0.2">
      <c r="C195" s="110"/>
      <c r="D195" s="110"/>
      <c r="E195" s="110"/>
      <c r="F195" s="24"/>
      <c r="G195" s="25"/>
      <c r="H195" s="26"/>
      <c r="I195" s="98" t="s">
        <v>251</v>
      </c>
      <c r="J195" s="98"/>
      <c r="K195" s="98"/>
      <c r="L195" s="98"/>
    </row>
    <row r="196" spans="3:12" ht="20.25" x14ac:dyDescent="0.2">
      <c r="C196" s="29"/>
      <c r="D196" s="24"/>
      <c r="E196" s="30"/>
      <c r="F196" s="24"/>
      <c r="G196" s="25"/>
      <c r="H196" s="26"/>
      <c r="I196" s="26"/>
      <c r="J196" s="26"/>
      <c r="K196" s="31"/>
      <c r="L196" s="32"/>
    </row>
  </sheetData>
  <mergeCells count="29">
    <mergeCell ref="G3:L3"/>
    <mergeCell ref="B14:B15"/>
    <mergeCell ref="D14:D15"/>
    <mergeCell ref="E14:E15"/>
    <mergeCell ref="F14:F15"/>
    <mergeCell ref="G14:G15"/>
    <mergeCell ref="K4:L4"/>
    <mergeCell ref="C9:L9"/>
    <mergeCell ref="D10:L10"/>
    <mergeCell ref="D12:L12"/>
    <mergeCell ref="C147:H147"/>
    <mergeCell ref="C176:H176"/>
    <mergeCell ref="I195:L195"/>
    <mergeCell ref="C191:E191"/>
    <mergeCell ref="C192:E192"/>
    <mergeCell ref="C194:E194"/>
    <mergeCell ref="C195:E195"/>
    <mergeCell ref="I191:L191"/>
    <mergeCell ref="D178:K178"/>
    <mergeCell ref="C14:C15"/>
    <mergeCell ref="I192:L192"/>
    <mergeCell ref="H14:L15"/>
    <mergeCell ref="C89:H89"/>
    <mergeCell ref="C53:H53"/>
    <mergeCell ref="I16:K16"/>
    <mergeCell ref="L16:L17"/>
    <mergeCell ref="I190:L190"/>
    <mergeCell ref="C109:H109"/>
    <mergeCell ref="D177:I17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10.ЭОМ</vt:lpstr>
      <vt:lpstr>'10.ЭОМ'!Область_печати</vt:lpstr>
    </vt:vector>
  </TitlesOfParts>
  <Manager/>
  <Company>KONTEK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VOLKAN</dc:creator>
  <cp:keywords/>
  <dc:description/>
  <cp:lastModifiedBy>Роман</cp:lastModifiedBy>
  <cp:revision/>
  <cp:lastPrinted>2016-05-19T11:39:01Z</cp:lastPrinted>
  <dcterms:created xsi:type="dcterms:W3CDTF">2005-08-11T07:39:56Z</dcterms:created>
  <dcterms:modified xsi:type="dcterms:W3CDTF">2016-05-20T13:57:33Z</dcterms:modified>
  <cp:category/>
  <cp:contentStatus/>
</cp:coreProperties>
</file>