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45" windowWidth="24240" windowHeight="12600"/>
  </bookViews>
  <sheets>
    <sheet name="смета " sheetId="1" r:id="rId1"/>
  </sheets>
  <definedNames>
    <definedName name="_xlnm.Print_Titles" localSheetId="0">'смета '!$1:$7</definedName>
    <definedName name="_xlnm.Print_Area" localSheetId="0">'смета '!$A$1:$F$57</definedName>
  </definedNames>
  <calcPr calcId="125725" concurrentCalc="0"/>
</workbook>
</file>

<file path=xl/calcChain.xml><?xml version="1.0" encoding="utf-8"?>
<calcChain xmlns="http://schemas.openxmlformats.org/spreadsheetml/2006/main">
  <c r="F46" i="1"/>
  <c r="F47"/>
  <c r="F44"/>
  <c r="F39"/>
  <c r="F40"/>
  <c r="F41"/>
  <c r="F42"/>
  <c r="F43"/>
  <c r="F12"/>
  <c r="D13"/>
  <c r="F13"/>
  <c r="F14"/>
  <c r="F15"/>
  <c r="F16"/>
  <c r="F17"/>
  <c r="F19"/>
  <c r="F20"/>
  <c r="F21"/>
  <c r="D22"/>
  <c r="F22"/>
  <c r="D23"/>
  <c r="F23"/>
  <c r="D24"/>
  <c r="F24"/>
  <c r="F25"/>
  <c r="D26"/>
  <c r="F26"/>
  <c r="F28"/>
  <c r="F29"/>
  <c r="F30"/>
  <c r="F31"/>
  <c r="F32"/>
  <c r="D33"/>
  <c r="F33"/>
  <c r="F34"/>
  <c r="F35"/>
  <c r="F11"/>
  <c r="F9"/>
  <c r="F38"/>
  <c r="F36"/>
  <c r="F48"/>
  <c r="F8"/>
  <c r="F49"/>
</calcChain>
</file>

<file path=xl/sharedStrings.xml><?xml version="1.0" encoding="utf-8"?>
<sst xmlns="http://schemas.openxmlformats.org/spreadsheetml/2006/main" count="119" uniqueCount="90">
  <si>
    <t>СМЕТА</t>
  </si>
  <si>
    <t xml:space="preserve">
</t>
  </si>
  <si>
    <t>№ п/п</t>
  </si>
  <si>
    <t>Наименование работ</t>
  </si>
  <si>
    <t>Единица измерения</t>
  </si>
  <si>
    <t>Объем</t>
  </si>
  <si>
    <t>Итого за ед. в руб. с НДС 18%</t>
  </si>
  <si>
    <t>Стоимость в руб. с НДС 18%</t>
  </si>
  <si>
    <t>для подрядчика</t>
  </si>
  <si>
    <t>подрядчик</t>
  </si>
  <si>
    <t>Номер 101</t>
  </si>
  <si>
    <t>м2</t>
  </si>
  <si>
    <t>Раздел 1. Общестроительные работы</t>
  </si>
  <si>
    <t>Полы</t>
  </si>
  <si>
    <t>1.1</t>
  </si>
  <si>
    <t>Устройство гидроизоляции пола</t>
  </si>
  <si>
    <t>1.2</t>
  </si>
  <si>
    <t>Устройство основания под укладку инженерной доски до 6мм</t>
  </si>
  <si>
    <t>1.3</t>
  </si>
  <si>
    <t>1.4</t>
  </si>
  <si>
    <t>1.5</t>
  </si>
  <si>
    <t>Затирка швов</t>
  </si>
  <si>
    <t>1.6</t>
  </si>
  <si>
    <t>Устройство паза в стене под монтаж плинтуса</t>
  </si>
  <si>
    <t>м.пог</t>
  </si>
  <si>
    <t>1.7</t>
  </si>
  <si>
    <t>Стены</t>
  </si>
  <si>
    <t>2.1</t>
  </si>
  <si>
    <t>Устройство металлического каркаса прямолинейных перегородок из ГКЛ без стоимости обшивки</t>
  </si>
  <si>
    <t>2.2</t>
  </si>
  <si>
    <t>Обшивка металлического каркаса листами из ГКЛ в 2 слоя</t>
  </si>
  <si>
    <t>2.3</t>
  </si>
  <si>
    <t>Обшивка металлического каркаса листами из ГКЛВ в 2 слоя</t>
  </si>
  <si>
    <t>2.4</t>
  </si>
  <si>
    <t>Монтаж утеплителя типа "Акустик Баттс" или аналог 50мм</t>
  </si>
  <si>
    <t>2.5</t>
  </si>
  <si>
    <t xml:space="preserve">Окраска за 2 раза поверхности стен и перегородок колерованной краской типа Farrow &amp; Ball </t>
  </si>
  <si>
    <t>Потолок</t>
  </si>
  <si>
    <t>3.1</t>
  </si>
  <si>
    <t xml:space="preserve">Устройство прямолинейных одноуровневых подвесных потолков из ГКЛ </t>
  </si>
  <si>
    <t>3.2</t>
  </si>
  <si>
    <t xml:space="preserve">Устройство прямолинейных одноуровневых подвесных потолков из ГКЛВ </t>
  </si>
  <si>
    <t>3.3</t>
  </si>
  <si>
    <t>Устройство потолочной ниши из ГКЛ</t>
  </si>
  <si>
    <t>м.п.</t>
  </si>
  <si>
    <t>3.4</t>
  </si>
  <si>
    <t>3.5</t>
  </si>
  <si>
    <t xml:space="preserve">Окраска за 2 раза прямолинейной поверхности потолков колерованной краской типа Farrow &amp; Ball </t>
  </si>
  <si>
    <t>шт</t>
  </si>
  <si>
    <t>Раздел 2. Работы по монтажу оконечных приборов</t>
  </si>
  <si>
    <t>Монтаж сантехнических приборов</t>
  </si>
  <si>
    <t>4.1</t>
  </si>
  <si>
    <t>4.2</t>
  </si>
  <si>
    <t>4.3</t>
  </si>
  <si>
    <t>4.4</t>
  </si>
  <si>
    <t>4.5</t>
  </si>
  <si>
    <t>4.6</t>
  </si>
  <si>
    <t>компл.</t>
  </si>
  <si>
    <t>Раздел 3. Работы по монтажу инженерных систем</t>
  </si>
  <si>
    <t>Электромонтажные работы</t>
  </si>
  <si>
    <t>Всего по предложению</t>
  </si>
  <si>
    <t>в т.ч. НДС 18%</t>
  </si>
  <si>
    <t>Шпатлевка за 2 раза поверхности стен и перегородок смесью типа "Ветонит" или аналог, Оклейка стен стеклохолстом, Грунтовка типа Farrow &amp; Ball ошпатлеванной поверхности стен и перегородок под окраску</t>
  </si>
  <si>
    <t xml:space="preserve">Шпатлевка за 2 раза прямолинейной поверхности потолков смесью типа "Ветонит" или аналог с разделкой швов ГКЛ и их проклейкой малярной лентой, Оклейка потолка стеклохолстом, Грунтовка типа Farrow &amp; Ball  ошпатлеванной поверхности потолков под окраску </t>
  </si>
  <si>
    <t>Установка верхнего и ручного душа, душевой трап, скрытая часть. С учетом инженерной разводки</t>
  </si>
  <si>
    <t>Установка раковины со смесителем, скрытой части, сливной набор. С учетом инженерной разводки</t>
  </si>
  <si>
    <t>Установка гигиенический ручной душ со шлангом и держателем, скрытая часть. С учетом инженерной разводки</t>
  </si>
  <si>
    <t>Установка унитаза подвесного в комплекте с сидением, монтажная рама. С учетом инженерной разводки</t>
  </si>
  <si>
    <t>Монтаж водонагревателя с подключением</t>
  </si>
  <si>
    <t>Монтаж стеклянной душевой двери</t>
  </si>
  <si>
    <t>Устройство теплого пола</t>
  </si>
  <si>
    <t>Сборка электрического щита, кабельная разводка с выводами, монтаж оконечных приборов</t>
  </si>
  <si>
    <t>Укладка деревянного паркета</t>
  </si>
  <si>
    <t>Укладка напольного покрытия из сланца, размеры согласно утвержденным чертежам</t>
  </si>
  <si>
    <t>Монтаж плинтуса</t>
  </si>
  <si>
    <t>2.6</t>
  </si>
  <si>
    <t>2.7</t>
  </si>
  <si>
    <t>2.8</t>
  </si>
  <si>
    <t>Укладка настенного покрытия из сланца, размеры согласно утвержденным чертежам</t>
  </si>
  <si>
    <t>3.6</t>
  </si>
  <si>
    <t>3.7</t>
  </si>
  <si>
    <t>3.8</t>
  </si>
  <si>
    <t>Установка лючка потолочного размером 400х600мм (под водонагреватель)</t>
  </si>
  <si>
    <t xml:space="preserve">Установка лючка потолочного размером 1200х300мм </t>
  </si>
  <si>
    <t>5.1</t>
  </si>
  <si>
    <t>5.2</t>
  </si>
  <si>
    <t xml:space="preserve">Примечание: </t>
  </si>
  <si>
    <t>1. Все материалы поставляются Заказчиком;</t>
  </si>
  <si>
    <t>2. В стоимости работ учтены такелажные работы и складирование материалов.</t>
  </si>
  <si>
    <t xml:space="preserve">на комплекс работ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</si>
</sst>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  <family val="2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8" fillId="0" borderId="0"/>
    <xf numFmtId="0" fontId="10" fillId="0" borderId="0"/>
    <xf numFmtId="0" fontId="11" fillId="0" borderId="0"/>
    <xf numFmtId="0" fontId="8" fillId="0" borderId="0"/>
    <xf numFmtId="0" fontId="8" fillId="0" borderId="0"/>
    <xf numFmtId="0" fontId="12" fillId="0" borderId="0"/>
  </cellStyleXfs>
  <cellXfs count="47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1" fontId="3" fillId="0" borderId="0" xfId="0" applyNumberFormat="1" applyFont="1"/>
    <xf numFmtId="0" fontId="5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5" fillId="6" borderId="1" xfId="0" applyFont="1" applyFill="1" applyBorder="1" applyAlignment="1">
      <alignment horizontal="left" vertical="center" wrapText="1"/>
    </xf>
    <xf numFmtId="49" fontId="7" fillId="5" borderId="1" xfId="1" applyNumberFormat="1" applyFont="1" applyFill="1" applyBorder="1" applyAlignment="1">
      <alignment vertical="center"/>
    </xf>
    <xf numFmtId="4" fontId="7" fillId="5" borderId="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0" borderId="0" xfId="2" applyFont="1"/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7" fillId="5" borderId="2" xfId="1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</cellXfs>
  <cellStyles count="7">
    <cellStyle name="Excel Built-in Normal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_ул.Тушинская вл.13-15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tabSelected="1" view="pageBreakPreview" zoomScale="90" zoomScaleNormal="100" zoomScaleSheetLayoutView="90" workbookViewId="0">
      <selection activeCell="E8" sqref="E8"/>
    </sheetView>
  </sheetViews>
  <sheetFormatPr defaultColWidth="8.85546875" defaultRowHeight="12.75" outlineLevelRow="1"/>
  <cols>
    <col min="1" max="1" width="5" style="1" customWidth="1"/>
    <col min="2" max="2" width="65.85546875" style="2" customWidth="1"/>
    <col min="3" max="3" width="14.85546875" style="6" customWidth="1"/>
    <col min="4" max="4" width="12.28515625" style="5" customWidth="1"/>
    <col min="5" max="5" width="15.140625" style="5" customWidth="1"/>
    <col min="6" max="6" width="23.5703125" style="5" customWidth="1"/>
    <col min="7" max="16384" width="8.85546875" style="6"/>
  </cols>
  <sheetData>
    <row r="1" spans="1:6" ht="10.5" customHeight="1">
      <c r="C1" s="3"/>
      <c r="D1" s="4"/>
      <c r="E1" s="4"/>
    </row>
    <row r="2" spans="1:6">
      <c r="A2" s="43" t="s">
        <v>0</v>
      </c>
      <c r="B2" s="43"/>
      <c r="C2" s="43"/>
      <c r="D2" s="43"/>
      <c r="E2" s="43"/>
      <c r="F2" s="43"/>
    </row>
    <row r="3" spans="1:6" ht="30" customHeight="1">
      <c r="A3" s="44" t="s">
        <v>89</v>
      </c>
      <c r="B3" s="45"/>
      <c r="C3" s="45"/>
      <c r="D3" s="45"/>
      <c r="E3" s="45"/>
      <c r="F3" s="45"/>
    </row>
    <row r="4" spans="1:6" ht="10.5" customHeight="1">
      <c r="A4" s="7" t="s">
        <v>1</v>
      </c>
      <c r="B4" s="8"/>
      <c r="C4" s="9"/>
      <c r="D4" s="9"/>
      <c r="E4" s="9"/>
      <c r="F4" s="9"/>
    </row>
    <row r="5" spans="1:6" s="10" customFormat="1" ht="36.950000000000003" customHeight="1">
      <c r="A5" s="46" t="s">
        <v>2</v>
      </c>
      <c r="B5" s="42" t="s">
        <v>3</v>
      </c>
      <c r="C5" s="42" t="s">
        <v>4</v>
      </c>
      <c r="D5" s="42" t="s">
        <v>5</v>
      </c>
      <c r="E5" s="42" t="s">
        <v>6</v>
      </c>
      <c r="F5" s="42" t="s">
        <v>7</v>
      </c>
    </row>
    <row r="6" spans="1:6" s="10" customFormat="1">
      <c r="A6" s="46"/>
      <c r="B6" s="42"/>
      <c r="C6" s="42"/>
      <c r="D6" s="42"/>
      <c r="E6" s="42" t="s">
        <v>8</v>
      </c>
      <c r="F6" s="42" t="s">
        <v>9</v>
      </c>
    </row>
    <row r="7" spans="1:6" s="12" customFormat="1" ht="16.5" customHeight="1">
      <c r="A7" s="11">
        <v>1</v>
      </c>
      <c r="B7" s="11">
        <v>2</v>
      </c>
      <c r="C7" s="11">
        <v>3</v>
      </c>
      <c r="D7" s="11">
        <v>4</v>
      </c>
      <c r="E7" s="11"/>
      <c r="F7" s="11">
        <v>6</v>
      </c>
    </row>
    <row r="8" spans="1:6" s="18" customFormat="1">
      <c r="A8" s="13"/>
      <c r="B8" s="14" t="s">
        <v>10</v>
      </c>
      <c r="C8" s="15" t="s">
        <v>11</v>
      </c>
      <c r="D8" s="16">
        <v>17.600000000000001</v>
      </c>
      <c r="E8" s="16"/>
      <c r="F8" s="17">
        <f>F9+F36+F44</f>
        <v>0</v>
      </c>
    </row>
    <row r="9" spans="1:6" s="18" customFormat="1" ht="15" customHeight="1">
      <c r="A9" s="19"/>
      <c r="B9" s="20" t="s">
        <v>12</v>
      </c>
      <c r="C9" s="21"/>
      <c r="D9" s="22"/>
      <c r="E9" s="22"/>
      <c r="F9" s="23">
        <f>SUM(F10:F35)</f>
        <v>0</v>
      </c>
    </row>
    <row r="10" spans="1:6" s="18" customFormat="1" outlineLevel="1">
      <c r="A10" s="24">
        <v>1</v>
      </c>
      <c r="B10" s="25" t="s">
        <v>13</v>
      </c>
      <c r="C10" s="26"/>
      <c r="D10" s="27"/>
      <c r="E10" s="27"/>
      <c r="F10" s="27"/>
    </row>
    <row r="11" spans="1:6" s="32" customFormat="1" outlineLevel="1">
      <c r="A11" s="28" t="s">
        <v>14</v>
      </c>
      <c r="B11" s="29" t="s">
        <v>15</v>
      </c>
      <c r="C11" s="30" t="s">
        <v>11</v>
      </c>
      <c r="D11" s="31">
        <v>4.5</v>
      </c>
      <c r="E11" s="31"/>
      <c r="F11" s="27">
        <f>E11*D11</f>
        <v>0</v>
      </c>
    </row>
    <row r="12" spans="1:6" s="18" customFormat="1" outlineLevel="1">
      <c r="A12" s="28" t="s">
        <v>16</v>
      </c>
      <c r="B12" s="29" t="s">
        <v>17</v>
      </c>
      <c r="C12" s="30" t="s">
        <v>11</v>
      </c>
      <c r="D12" s="31">
        <v>13.1</v>
      </c>
      <c r="E12" s="31"/>
      <c r="F12" s="27">
        <f t="shared" ref="F12:F35" si="0">E12*D12</f>
        <v>0</v>
      </c>
    </row>
    <row r="13" spans="1:6" s="32" customFormat="1" outlineLevel="1">
      <c r="A13" s="28" t="s">
        <v>18</v>
      </c>
      <c r="B13" s="29" t="s">
        <v>72</v>
      </c>
      <c r="C13" s="30" t="s">
        <v>11</v>
      </c>
      <c r="D13" s="31">
        <f>D12</f>
        <v>13.1</v>
      </c>
      <c r="E13" s="31"/>
      <c r="F13" s="27">
        <f t="shared" si="0"/>
        <v>0</v>
      </c>
    </row>
    <row r="14" spans="1:6" s="32" customFormat="1" ht="25.5" outlineLevel="1">
      <c r="A14" s="28" t="s">
        <v>19</v>
      </c>
      <c r="B14" s="29" t="s">
        <v>73</v>
      </c>
      <c r="C14" s="30" t="s">
        <v>11</v>
      </c>
      <c r="D14" s="31">
        <v>4.5</v>
      </c>
      <c r="E14" s="31"/>
      <c r="F14" s="27">
        <f t="shared" si="0"/>
        <v>0</v>
      </c>
    </row>
    <row r="15" spans="1:6" s="32" customFormat="1" outlineLevel="1">
      <c r="A15" s="28" t="s">
        <v>20</v>
      </c>
      <c r="B15" s="29" t="s">
        <v>21</v>
      </c>
      <c r="C15" s="30" t="s">
        <v>11</v>
      </c>
      <c r="D15" s="31">
        <v>4.5</v>
      </c>
      <c r="E15" s="31"/>
      <c r="F15" s="27">
        <f t="shared" si="0"/>
        <v>0</v>
      </c>
    </row>
    <row r="16" spans="1:6" s="18" customFormat="1" outlineLevel="1">
      <c r="A16" s="28" t="s">
        <v>22</v>
      </c>
      <c r="B16" s="29" t="s">
        <v>23</v>
      </c>
      <c r="C16" s="30" t="s">
        <v>24</v>
      </c>
      <c r="D16" s="31">
        <v>25</v>
      </c>
      <c r="E16" s="31"/>
      <c r="F16" s="27">
        <f t="shared" si="0"/>
        <v>0</v>
      </c>
    </row>
    <row r="17" spans="1:6" s="18" customFormat="1" outlineLevel="1">
      <c r="A17" s="28" t="s">
        <v>25</v>
      </c>
      <c r="B17" s="29" t="s">
        <v>74</v>
      </c>
      <c r="C17" s="30" t="s">
        <v>24</v>
      </c>
      <c r="D17" s="31">
        <v>25</v>
      </c>
      <c r="E17" s="31"/>
      <c r="F17" s="27">
        <f t="shared" si="0"/>
        <v>0</v>
      </c>
    </row>
    <row r="18" spans="1:6" s="18" customFormat="1" outlineLevel="1">
      <c r="A18" s="24">
        <v>2</v>
      </c>
      <c r="B18" s="25" t="s">
        <v>26</v>
      </c>
      <c r="C18" s="26"/>
      <c r="D18" s="27"/>
      <c r="E18" s="27"/>
      <c r="F18" s="27"/>
    </row>
    <row r="19" spans="1:6" s="18" customFormat="1" ht="25.5" outlineLevel="1">
      <c r="A19" s="28" t="s">
        <v>27</v>
      </c>
      <c r="B19" s="29" t="s">
        <v>28</v>
      </c>
      <c r="C19" s="30" t="s">
        <v>11</v>
      </c>
      <c r="D19" s="31">
        <v>60.1</v>
      </c>
      <c r="E19" s="31"/>
      <c r="F19" s="27">
        <f t="shared" si="0"/>
        <v>0</v>
      </c>
    </row>
    <row r="20" spans="1:6" s="32" customFormat="1" outlineLevel="1">
      <c r="A20" s="28" t="s">
        <v>29</v>
      </c>
      <c r="B20" s="29" t="s">
        <v>30</v>
      </c>
      <c r="C20" s="30" t="s">
        <v>11</v>
      </c>
      <c r="D20" s="31">
        <v>53.8</v>
      </c>
      <c r="E20" s="31"/>
      <c r="F20" s="27">
        <f t="shared" si="0"/>
        <v>0</v>
      </c>
    </row>
    <row r="21" spans="1:6" s="32" customFormat="1" outlineLevel="1">
      <c r="A21" s="28" t="s">
        <v>31</v>
      </c>
      <c r="B21" s="29" t="s">
        <v>32</v>
      </c>
      <c r="C21" s="30" t="s">
        <v>11</v>
      </c>
      <c r="D21" s="31">
        <v>6.3</v>
      </c>
      <c r="E21" s="31"/>
      <c r="F21" s="27">
        <f t="shared" si="0"/>
        <v>0</v>
      </c>
    </row>
    <row r="22" spans="1:6" s="18" customFormat="1" outlineLevel="1">
      <c r="A22" s="28" t="s">
        <v>33</v>
      </c>
      <c r="B22" s="29" t="s">
        <v>34</v>
      </c>
      <c r="C22" s="30" t="s">
        <v>11</v>
      </c>
      <c r="D22" s="31">
        <f>D19</f>
        <v>60.1</v>
      </c>
      <c r="E22" s="31"/>
      <c r="F22" s="27">
        <f t="shared" si="0"/>
        <v>0</v>
      </c>
    </row>
    <row r="23" spans="1:6" s="18" customFormat="1" ht="51" outlineLevel="1">
      <c r="A23" s="28" t="s">
        <v>35</v>
      </c>
      <c r="B23" s="29" t="s">
        <v>62</v>
      </c>
      <c r="C23" s="30" t="s">
        <v>11</v>
      </c>
      <c r="D23" s="31">
        <f>D20+D21</f>
        <v>60.099999999999994</v>
      </c>
      <c r="E23" s="31"/>
      <c r="F23" s="27">
        <f t="shared" si="0"/>
        <v>0</v>
      </c>
    </row>
    <row r="24" spans="1:6" s="32" customFormat="1" ht="25.5" outlineLevel="1">
      <c r="A24" s="28" t="s">
        <v>75</v>
      </c>
      <c r="B24" s="29" t="s">
        <v>36</v>
      </c>
      <c r="C24" s="30" t="s">
        <v>11</v>
      </c>
      <c r="D24" s="31">
        <f>D23</f>
        <v>60.099999999999994</v>
      </c>
      <c r="E24" s="31"/>
      <c r="F24" s="27">
        <f t="shared" si="0"/>
        <v>0</v>
      </c>
    </row>
    <row r="25" spans="1:6" s="32" customFormat="1" ht="25.5" outlineLevel="1">
      <c r="A25" s="28" t="s">
        <v>76</v>
      </c>
      <c r="B25" s="29" t="s">
        <v>78</v>
      </c>
      <c r="C25" s="30" t="s">
        <v>11</v>
      </c>
      <c r="D25" s="31">
        <v>24.2</v>
      </c>
      <c r="E25" s="31"/>
      <c r="F25" s="27">
        <f t="shared" si="0"/>
        <v>0</v>
      </c>
    </row>
    <row r="26" spans="1:6" s="32" customFormat="1" outlineLevel="1">
      <c r="A26" s="28" t="s">
        <v>77</v>
      </c>
      <c r="B26" s="29" t="s">
        <v>21</v>
      </c>
      <c r="C26" s="30" t="s">
        <v>11</v>
      </c>
      <c r="D26" s="31">
        <f>D25</f>
        <v>24.2</v>
      </c>
      <c r="E26" s="31"/>
      <c r="F26" s="27">
        <f t="shared" si="0"/>
        <v>0</v>
      </c>
    </row>
    <row r="27" spans="1:6" s="18" customFormat="1" outlineLevel="1">
      <c r="A27" s="24">
        <v>3</v>
      </c>
      <c r="B27" s="25" t="s">
        <v>37</v>
      </c>
      <c r="C27" s="26"/>
      <c r="D27" s="27"/>
      <c r="E27" s="27"/>
      <c r="F27" s="27"/>
    </row>
    <row r="28" spans="1:6" s="32" customFormat="1" outlineLevel="1">
      <c r="A28" s="28" t="s">
        <v>38</v>
      </c>
      <c r="B28" s="29" t="s">
        <v>39</v>
      </c>
      <c r="C28" s="30" t="s">
        <v>11</v>
      </c>
      <c r="D28" s="31">
        <v>13.1</v>
      </c>
      <c r="E28" s="31"/>
      <c r="F28" s="27">
        <f t="shared" si="0"/>
        <v>0</v>
      </c>
    </row>
    <row r="29" spans="1:6" s="32" customFormat="1" ht="25.5" outlineLevel="1">
      <c r="A29" s="28" t="s">
        <v>40</v>
      </c>
      <c r="B29" s="29" t="s">
        <v>41</v>
      </c>
      <c r="C29" s="30" t="s">
        <v>11</v>
      </c>
      <c r="D29" s="31">
        <v>4.5</v>
      </c>
      <c r="E29" s="31"/>
      <c r="F29" s="27">
        <f t="shared" si="0"/>
        <v>0</v>
      </c>
    </row>
    <row r="30" spans="1:6" s="32" customFormat="1" outlineLevel="1">
      <c r="A30" s="28" t="s">
        <v>42</v>
      </c>
      <c r="B30" s="29" t="s">
        <v>43</v>
      </c>
      <c r="C30" s="30" t="s">
        <v>44</v>
      </c>
      <c r="D30" s="31">
        <v>18</v>
      </c>
      <c r="E30" s="31"/>
      <c r="F30" s="27">
        <f t="shared" si="0"/>
        <v>0</v>
      </c>
    </row>
    <row r="31" spans="1:6" s="18" customFormat="1" outlineLevel="1">
      <c r="A31" s="28" t="s">
        <v>45</v>
      </c>
      <c r="B31" s="29" t="s">
        <v>34</v>
      </c>
      <c r="C31" s="30" t="s">
        <v>11</v>
      </c>
      <c r="D31" s="31">
        <v>17.600000000000001</v>
      </c>
      <c r="E31" s="31"/>
      <c r="F31" s="27">
        <f t="shared" si="0"/>
        <v>0</v>
      </c>
    </row>
    <row r="32" spans="1:6" s="18" customFormat="1" ht="51" outlineLevel="1">
      <c r="A32" s="28" t="s">
        <v>46</v>
      </c>
      <c r="B32" s="29" t="s">
        <v>63</v>
      </c>
      <c r="C32" s="30" t="s">
        <v>11</v>
      </c>
      <c r="D32" s="31">
        <v>17.600000000000001</v>
      </c>
      <c r="E32" s="31"/>
      <c r="F32" s="27">
        <f t="shared" si="0"/>
        <v>0</v>
      </c>
    </row>
    <row r="33" spans="1:6" s="32" customFormat="1" ht="25.5" outlineLevel="1">
      <c r="A33" s="28" t="s">
        <v>79</v>
      </c>
      <c r="B33" s="29" t="s">
        <v>47</v>
      </c>
      <c r="C33" s="30" t="s">
        <v>11</v>
      </c>
      <c r="D33" s="31">
        <f>D32</f>
        <v>17.600000000000001</v>
      </c>
      <c r="E33" s="31"/>
      <c r="F33" s="27">
        <f t="shared" si="0"/>
        <v>0</v>
      </c>
    </row>
    <row r="34" spans="1:6" s="32" customFormat="1" ht="25.5" outlineLevel="1">
      <c r="A34" s="28" t="s">
        <v>80</v>
      </c>
      <c r="B34" s="29" t="s">
        <v>82</v>
      </c>
      <c r="C34" s="30" t="s">
        <v>48</v>
      </c>
      <c r="D34" s="31">
        <v>1</v>
      </c>
      <c r="E34" s="31"/>
      <c r="F34" s="27">
        <f t="shared" si="0"/>
        <v>0</v>
      </c>
    </row>
    <row r="35" spans="1:6" s="32" customFormat="1" outlineLevel="1">
      <c r="A35" s="28" t="s">
        <v>81</v>
      </c>
      <c r="B35" s="29" t="s">
        <v>83</v>
      </c>
      <c r="C35" s="30" t="s">
        <v>48</v>
      </c>
      <c r="D35" s="31">
        <v>1</v>
      </c>
      <c r="E35" s="31"/>
      <c r="F35" s="27">
        <f t="shared" si="0"/>
        <v>0</v>
      </c>
    </row>
    <row r="36" spans="1:6" s="18" customFormat="1">
      <c r="A36" s="19"/>
      <c r="B36" s="33" t="s">
        <v>49</v>
      </c>
      <c r="C36" s="21"/>
      <c r="D36" s="22">
        <v>17.600000000000001</v>
      </c>
      <c r="E36" s="22"/>
      <c r="F36" s="23">
        <f>SUM(F37:F43)</f>
        <v>0</v>
      </c>
    </row>
    <row r="37" spans="1:6" s="18" customFormat="1" outlineLevel="1">
      <c r="A37" s="24">
        <v>4</v>
      </c>
      <c r="B37" s="25" t="s">
        <v>50</v>
      </c>
      <c r="C37" s="26"/>
      <c r="D37" s="27"/>
      <c r="E37" s="27"/>
      <c r="F37" s="27"/>
    </row>
    <row r="38" spans="1:6" s="18" customFormat="1" ht="25.5" outlineLevel="1">
      <c r="A38" s="28" t="s">
        <v>51</v>
      </c>
      <c r="B38" s="29" t="s">
        <v>65</v>
      </c>
      <c r="C38" s="30" t="s">
        <v>57</v>
      </c>
      <c r="D38" s="31">
        <v>1</v>
      </c>
      <c r="E38" s="31"/>
      <c r="F38" s="27">
        <f>E38*D38</f>
        <v>0</v>
      </c>
    </row>
    <row r="39" spans="1:6" s="18" customFormat="1" ht="25.5" outlineLevel="1">
      <c r="A39" s="28" t="s">
        <v>52</v>
      </c>
      <c r="B39" s="29" t="s">
        <v>64</v>
      </c>
      <c r="C39" s="30" t="s">
        <v>57</v>
      </c>
      <c r="D39" s="31">
        <v>1</v>
      </c>
      <c r="E39" s="31"/>
      <c r="F39" s="27">
        <f t="shared" ref="F39:F43" si="1">E39*D39</f>
        <v>0</v>
      </c>
    </row>
    <row r="40" spans="1:6" s="18" customFormat="1" ht="25.5" outlineLevel="1">
      <c r="A40" s="28" t="s">
        <v>53</v>
      </c>
      <c r="B40" s="29" t="s">
        <v>66</v>
      </c>
      <c r="C40" s="30" t="s">
        <v>57</v>
      </c>
      <c r="D40" s="31">
        <v>1</v>
      </c>
      <c r="E40" s="31"/>
      <c r="F40" s="27">
        <f t="shared" si="1"/>
        <v>0</v>
      </c>
    </row>
    <row r="41" spans="1:6" s="32" customFormat="1" ht="25.5" outlineLevel="1">
      <c r="A41" s="28" t="s">
        <v>54</v>
      </c>
      <c r="B41" s="29" t="s">
        <v>67</v>
      </c>
      <c r="C41" s="30" t="s">
        <v>57</v>
      </c>
      <c r="D41" s="31">
        <v>1</v>
      </c>
      <c r="E41" s="31"/>
      <c r="F41" s="27">
        <f t="shared" si="1"/>
        <v>0</v>
      </c>
    </row>
    <row r="42" spans="1:6" s="18" customFormat="1" outlineLevel="1">
      <c r="A42" s="28" t="s">
        <v>55</v>
      </c>
      <c r="B42" s="29" t="s">
        <v>68</v>
      </c>
      <c r="C42" s="30" t="s">
        <v>57</v>
      </c>
      <c r="D42" s="31">
        <v>1</v>
      </c>
      <c r="E42" s="31"/>
      <c r="F42" s="27">
        <f t="shared" si="1"/>
        <v>0</v>
      </c>
    </row>
    <row r="43" spans="1:6" s="18" customFormat="1" outlineLevel="1">
      <c r="A43" s="28" t="s">
        <v>56</v>
      </c>
      <c r="B43" s="29" t="s">
        <v>69</v>
      </c>
      <c r="C43" s="30" t="s">
        <v>48</v>
      </c>
      <c r="D43" s="31">
        <v>1</v>
      </c>
      <c r="E43" s="31"/>
      <c r="F43" s="27">
        <f t="shared" si="1"/>
        <v>0</v>
      </c>
    </row>
    <row r="44" spans="1:6" s="18" customFormat="1">
      <c r="A44" s="19"/>
      <c r="B44" s="33" t="s">
        <v>58</v>
      </c>
      <c r="C44" s="21"/>
      <c r="D44" s="22">
        <v>17.600000000000001</v>
      </c>
      <c r="E44" s="22"/>
      <c r="F44" s="23">
        <f>SUM(F45:F47)</f>
        <v>0</v>
      </c>
    </row>
    <row r="45" spans="1:6" s="18" customFormat="1" outlineLevel="1">
      <c r="A45" s="24">
        <v>5</v>
      </c>
      <c r="B45" s="25" t="s">
        <v>59</v>
      </c>
      <c r="C45" s="26"/>
      <c r="D45" s="27"/>
      <c r="E45" s="27"/>
      <c r="F45" s="27"/>
    </row>
    <row r="46" spans="1:6" s="32" customFormat="1" ht="25.5" outlineLevel="1">
      <c r="A46" s="28" t="s">
        <v>84</v>
      </c>
      <c r="B46" s="29" t="s">
        <v>71</v>
      </c>
      <c r="C46" s="30" t="s">
        <v>11</v>
      </c>
      <c r="D46" s="31">
        <v>17.600000000000001</v>
      </c>
      <c r="E46" s="31"/>
      <c r="F46" s="27">
        <f>E46*D46</f>
        <v>0</v>
      </c>
    </row>
    <row r="47" spans="1:6" s="32" customFormat="1" outlineLevel="1">
      <c r="A47" s="28" t="s">
        <v>85</v>
      </c>
      <c r="B47" s="29" t="s">
        <v>70</v>
      </c>
      <c r="C47" s="30" t="s">
        <v>57</v>
      </c>
      <c r="D47" s="31">
        <v>1</v>
      </c>
      <c r="E47" s="31"/>
      <c r="F47" s="27">
        <f>E47*D47</f>
        <v>0</v>
      </c>
    </row>
    <row r="48" spans="1:6" s="36" customFormat="1">
      <c r="A48" s="34"/>
      <c r="B48" s="40" t="s">
        <v>60</v>
      </c>
      <c r="C48" s="41"/>
      <c r="D48" s="41"/>
      <c r="E48" s="41"/>
      <c r="F48" s="35">
        <f>F9+F36+F44</f>
        <v>0</v>
      </c>
    </row>
    <row r="49" spans="1:6" s="37" customFormat="1">
      <c r="A49" s="34"/>
      <c r="B49" s="40" t="s">
        <v>61</v>
      </c>
      <c r="C49" s="41"/>
      <c r="D49" s="41"/>
      <c r="E49" s="41"/>
      <c r="F49" s="35">
        <f>F48/118*18</f>
        <v>0</v>
      </c>
    </row>
    <row r="51" spans="1:6">
      <c r="A51" s="39" t="s">
        <v>86</v>
      </c>
      <c r="F51" s="38"/>
    </row>
    <row r="52" spans="1:6">
      <c r="A52" s="39" t="s">
        <v>87</v>
      </c>
      <c r="F52" s="38"/>
    </row>
    <row r="53" spans="1:6">
      <c r="A53" s="39" t="s">
        <v>88</v>
      </c>
    </row>
  </sheetData>
  <mergeCells count="10">
    <mergeCell ref="B48:E48"/>
    <mergeCell ref="B49:E49"/>
    <mergeCell ref="E5:E6"/>
    <mergeCell ref="F5:F6"/>
    <mergeCell ref="A2:F2"/>
    <mergeCell ref="A3:F3"/>
    <mergeCell ref="A5:A6"/>
    <mergeCell ref="B5:B6"/>
    <mergeCell ref="C5:C6"/>
    <mergeCell ref="D5:D6"/>
  </mergeCells>
  <printOptions horizontalCentered="1"/>
  <pageMargins left="0.16" right="0" top="0.6100000000000001" bottom="0.42" header="0.5" footer="0"/>
  <pageSetup paperSize="9" scale="74" fitToHeight="0" orientation="portrait" r:id="rId1"/>
  <headerFooter>
    <oddFooter>&amp;R&amp;"Calibri,Regular"&amp;K000000&amp;P/&amp;N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смета </vt:lpstr>
      <vt:lpstr>'смета '!Заголовки_для_печати</vt:lpstr>
      <vt:lpstr>'смета 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SPecialiST</cp:lastModifiedBy>
  <dcterms:created xsi:type="dcterms:W3CDTF">2016-05-21T11:05:24Z</dcterms:created>
  <dcterms:modified xsi:type="dcterms:W3CDTF">2016-05-25T08:36:58Z</dcterms:modified>
</cp:coreProperties>
</file>