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87"/>
  </bookViews>
  <sheets>
    <sheet name="Лист1" sheetId="1" r:id="rId1"/>
  </sheets>
  <definedNames>
    <definedName name="_xlnm.Print_Area" localSheetId="0">Лист1!$A$1:$G$124</definedName>
  </definedNames>
  <calcPr calcId="144525"/>
</workbook>
</file>

<file path=xl/sharedStrings.xml><?xml version="1.0" encoding="utf-8"?>
<sst xmlns="http://schemas.openxmlformats.org/spreadsheetml/2006/main" count="89">
  <si>
    <t>Комната 1</t>
  </si>
  <si>
    <t>Комната 2</t>
  </si>
  <si>
    <t>Коридор</t>
  </si>
  <si>
    <t>СУ (ванна + туалет)</t>
  </si>
  <si>
    <t>Кухня</t>
  </si>
  <si>
    <t>ед.изм.</t>
  </si>
  <si>
    <t>S пола/потолка</t>
  </si>
  <si>
    <r>
      <rPr>
        <b/>
        <sz val="12"/>
        <color rgb="FF000000"/>
        <rFont val="Times New Roman"/>
        <charset val="204"/>
      </rPr>
      <t>м</t>
    </r>
    <r>
      <rPr>
        <b/>
        <sz val="12"/>
        <color rgb="FF000000"/>
        <rFont val="Calibri"/>
        <charset val="204"/>
      </rPr>
      <t>²</t>
    </r>
  </si>
  <si>
    <t>S стен</t>
  </si>
  <si>
    <t>Демонтажные работы</t>
  </si>
  <si>
    <t>Цена</t>
  </si>
  <si>
    <t>Количество</t>
  </si>
  <si>
    <t>Сумма</t>
  </si>
  <si>
    <t>Потолок</t>
  </si>
  <si>
    <t>Зачистка потолка.</t>
  </si>
  <si>
    <t>м²</t>
  </si>
  <si>
    <t>Стены</t>
  </si>
  <si>
    <t>Зачистка стен.</t>
  </si>
  <si>
    <t>Демонтаж входной двери.</t>
  </si>
  <si>
    <t>шт.</t>
  </si>
  <si>
    <t>Пол.</t>
  </si>
  <si>
    <t>Зачистка пола.</t>
  </si>
  <si>
    <t>Комнаты</t>
  </si>
  <si>
    <t xml:space="preserve">Зачистка стен. </t>
  </si>
  <si>
    <t>СУ  ( Ванна + Туалет)</t>
  </si>
  <si>
    <t>Стены.</t>
  </si>
  <si>
    <t>Сантехнические работы.</t>
  </si>
  <si>
    <t>Демонтаж унитаза.</t>
  </si>
  <si>
    <t>Демонтаж раковины.</t>
  </si>
  <si>
    <t>Демонтаж ванны.</t>
  </si>
  <si>
    <t>Демонтаж шкафчика</t>
  </si>
  <si>
    <t>Демонтаж полотенцесушителя.</t>
  </si>
  <si>
    <t>Кухня.</t>
  </si>
  <si>
    <t>Потолок.</t>
  </si>
  <si>
    <t xml:space="preserve">Зачистка стен . </t>
  </si>
  <si>
    <t>ИТОГО ПО РАЗДЕЛУ ДЕМОНТАЖНЫЕ РАБОТЫ :</t>
  </si>
  <si>
    <t>Монтажные работы</t>
  </si>
  <si>
    <t>Монтаж подвесного потолка из ГКЛ в 1 слой.</t>
  </si>
  <si>
    <t>Грунтовка потолка в 2 слоя.</t>
  </si>
  <si>
    <t>Шпатлевка потолка в 2 слоя</t>
  </si>
  <si>
    <t>Ошкуривание потолка</t>
  </si>
  <si>
    <t>Покраска потолка в 2 слоя.</t>
  </si>
  <si>
    <t>Визуальное выравнивание стен под правило.</t>
  </si>
  <si>
    <t>Грунтовка стен в 2 слоя.</t>
  </si>
  <si>
    <t>Шпатлевка стен 2 слоя.</t>
  </si>
  <si>
    <t>Ошкуривание стен.</t>
  </si>
  <si>
    <t>Поклейка обоев без подбора.</t>
  </si>
  <si>
    <t>Нанесение бетоноконтакта.</t>
  </si>
  <si>
    <t>Самовыравнивающая стяжка по полу (наливной пол)</t>
  </si>
  <si>
    <t>Укладка плитки из керамогранита</t>
  </si>
  <si>
    <t>Затирка швов.</t>
  </si>
  <si>
    <t>Доп. Работы.</t>
  </si>
  <si>
    <t>Демонтаж/монтаж крышки розетки</t>
  </si>
  <si>
    <t>Монтаж арки в готовом проеме.</t>
  </si>
  <si>
    <t>ИТОГО ПО РАЗДЕЛУ КОРИДОР :</t>
  </si>
  <si>
    <t>Монтаж натяжных потолков</t>
  </si>
  <si>
    <t>Демонтаж / монтаж люстры.</t>
  </si>
  <si>
    <t xml:space="preserve">Финишная шпатлевка потолка </t>
  </si>
  <si>
    <t>Штробление в монолите.</t>
  </si>
  <si>
    <t>м.п.</t>
  </si>
  <si>
    <t>Заделка штробы.</t>
  </si>
  <si>
    <t>Демонтаж / монтаж крышки розетки</t>
  </si>
  <si>
    <t>Демонтаж + обратная установка кондиционеров.</t>
  </si>
  <si>
    <t>Укладка подложки под ламинат.</t>
  </si>
  <si>
    <t>Укладка ламината.</t>
  </si>
  <si>
    <t>Монтаж пластикового плинтуса.</t>
  </si>
  <si>
    <t>м/п</t>
  </si>
  <si>
    <t>ИТОГО ПО РАЗДЕЛУ КОМНАТЫ :</t>
  </si>
  <si>
    <t>Монтаж реечного потолка.</t>
  </si>
  <si>
    <t>Установка точечного светильника.</t>
  </si>
  <si>
    <t>Нанесение бетоноконтакта</t>
  </si>
  <si>
    <t xml:space="preserve">Выравнивание стен по маякам до 3 см (углы под 90 + 20 %) </t>
  </si>
  <si>
    <t>Укладка плитки без подбора</t>
  </si>
  <si>
    <t>Монтаж короба из ГКЛ.</t>
  </si>
  <si>
    <t>Укладка плитки без подбора.</t>
  </si>
  <si>
    <t xml:space="preserve">Установка унитаза </t>
  </si>
  <si>
    <t xml:space="preserve">Установка раковины </t>
  </si>
  <si>
    <t>Установка ванны</t>
  </si>
  <si>
    <t>Монтаж полотенцесушителя.</t>
  </si>
  <si>
    <t>Демонтаж/монтаж водонагревателя.</t>
  </si>
  <si>
    <t>Зачистка + покраска трубы.</t>
  </si>
  <si>
    <t>Монтаж скрытого люка.</t>
  </si>
  <si>
    <t>ИТОГО ПО РАЗДЕЛУ СУ (ВАННА + ТУАЛЕТ)</t>
  </si>
  <si>
    <t>Декоративная штукатурка стен</t>
  </si>
  <si>
    <t>Покраска стен в 2 слоя.</t>
  </si>
  <si>
    <t>Укладка плитки из керамогранита.</t>
  </si>
  <si>
    <t>ИТОГО ПО РАЗДЕЛУ КУХНЯ :</t>
  </si>
  <si>
    <t>ОБЩАЯ СТОИМОСТЬ ПО РАЗДЕЛУ МОНТАЖНЫЕ РАБОТЫ :</t>
  </si>
  <si>
    <t>ОБЩАЯ СТОИМОСТЬ ВСЕХ РАБОТ ( ДЕМОНТАЖНЫЕ + МОНТАЖНЫЕ)</t>
  </si>
</sst>
</file>

<file path=xl/styles.xml><?xml version="1.0" encoding="utf-8"?>
<styleSheet xmlns="http://schemas.openxmlformats.org/spreadsheetml/2006/main">
  <numFmts count="6">
    <numFmt numFmtId="176" formatCode="0.0"/>
    <numFmt numFmtId="177" formatCode="#,##0.00&quot;р.&quot;"/>
    <numFmt numFmtId="178" formatCode="_ * #,##0_ ;_ * \-#,##0_ ;_ * &quot;-&quot;_ ;_ @_ "/>
    <numFmt numFmtId="42" formatCode="_(&quot;$&quot;* #,##0_);_(&quot;$&quot;* \(#,##0\);_(&quot;$&quot;* &quot;-&quot;_);_(@_)"/>
    <numFmt numFmtId="179" formatCode="_-* #,##0.00_р_._-;\-* #,##0.00_р_._-;_-* &quot;-&quot;??_р_._-;_-@_-"/>
    <numFmt numFmtId="44" formatCode="_(&quot;$&quot;* #,##0.00_);_(&quot;$&quot;* \(#,##0.00\);_(&quot;$&quot;* &quot;-&quot;??_);_(@_)"/>
  </numFmts>
  <fonts count="36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2"/>
      <color rgb="FF000000"/>
      <name val="Times New Roman"/>
      <charset val="204"/>
    </font>
    <font>
      <b/>
      <sz val="12"/>
      <color theme="1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2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12"/>
      <color theme="2"/>
      <name val="Times New Roman"/>
      <charset val="204"/>
    </font>
    <font>
      <sz val="11"/>
      <color theme="2"/>
      <name val="Calibri"/>
      <charset val="204"/>
      <scheme val="minor"/>
    </font>
    <font>
      <b/>
      <sz val="12"/>
      <name val="Calibri"/>
      <charset val="204"/>
      <scheme val="minor"/>
    </font>
    <font>
      <b/>
      <sz val="18"/>
      <color theme="1"/>
      <name val="Calibri"/>
      <charset val="204"/>
      <scheme val="minor"/>
    </font>
    <font>
      <b/>
      <sz val="16"/>
      <color theme="1"/>
      <name val="Calibri"/>
      <charset val="20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2"/>
      <color rgb="FF000000"/>
      <name val="Calibri"/>
      <charset val="20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5FF76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5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8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23" borderId="1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3" fillId="15" borderId="1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</cellStyleXfs>
  <cellXfs count="9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shrinkToFit="1"/>
    </xf>
    <xf numFmtId="179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8" fillId="0" borderId="1" xfId="0" applyFont="1" applyBorder="1" applyAlignment="1">
      <alignment vertical="distributed" shrinkToFit="1"/>
    </xf>
    <xf numFmtId="0" fontId="1" fillId="0" borderId="1" xfId="0" applyFont="1" applyBorder="1" applyAlignment="1">
      <alignment horizontal="center" vertical="distributed"/>
    </xf>
    <xf numFmtId="177" fontId="6" fillId="2" borderId="1" xfId="0" applyNumberFormat="1" applyFont="1" applyFill="1" applyBorder="1" applyAlignment="1">
      <alignment horizontal="center" vertical="distributed" shrinkToFit="1"/>
    </xf>
    <xf numFmtId="0" fontId="3" fillId="0" borderId="1" xfId="0" applyFont="1" applyBorder="1" applyAlignment="1">
      <alignment horizontal="center" vertical="distributed"/>
    </xf>
    <xf numFmtId="177" fontId="3" fillId="0" borderId="1" xfId="0" applyNumberFormat="1" applyFont="1" applyBorder="1" applyAlignment="1">
      <alignment horizontal="center" vertical="distributed"/>
    </xf>
    <xf numFmtId="0" fontId="7" fillId="6" borderId="1" xfId="0" applyFont="1" applyFill="1" applyBorder="1" applyAlignment="1">
      <alignment horizontal="center" vertical="distributed" shrinkToFit="1"/>
    </xf>
    <xf numFmtId="0" fontId="0" fillId="6" borderId="1" xfId="0" applyFill="1" applyBorder="1" applyAlignment="1">
      <alignment vertical="distributed"/>
    </xf>
    <xf numFmtId="177" fontId="0" fillId="6" borderId="1" xfId="0" applyNumberFormat="1" applyFill="1" applyBorder="1" applyAlignment="1">
      <alignment vertical="distributed"/>
    </xf>
    <xf numFmtId="0" fontId="3" fillId="6" borderId="1" xfId="0" applyFont="1" applyFill="1" applyBorder="1" applyAlignment="1">
      <alignment horizontal="center" vertical="distributed"/>
    </xf>
    <xf numFmtId="176" fontId="3" fillId="6" borderId="1" xfId="0" applyNumberFormat="1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center" vertical="distributed" shrinkToFit="1"/>
    </xf>
    <xf numFmtId="0" fontId="3" fillId="2" borderId="1" xfId="0" applyFont="1" applyFill="1" applyBorder="1" applyAlignment="1">
      <alignment horizontal="center" vertical="distributed"/>
    </xf>
    <xf numFmtId="177" fontId="0" fillId="2" borderId="0" xfId="0" applyNumberFormat="1" applyFill="1" applyBorder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9" fillId="3" borderId="1" xfId="0" applyFont="1" applyFill="1" applyBorder="1" applyAlignment="1">
      <alignment horizontal="center" vertical="distributed"/>
    </xf>
    <xf numFmtId="0" fontId="10" fillId="3" borderId="1" xfId="0" applyFont="1" applyFill="1" applyBorder="1" applyAlignment="1">
      <alignment horizontal="center" vertical="distributed" shrinkToFit="1"/>
    </xf>
    <xf numFmtId="177" fontId="11" fillId="3" borderId="1" xfId="0" applyNumberFormat="1" applyFont="1" applyFill="1" applyBorder="1" applyAlignment="1">
      <alignment vertical="distributed"/>
    </xf>
    <xf numFmtId="0" fontId="10" fillId="3" borderId="1" xfId="0" applyFont="1" applyFill="1" applyBorder="1" applyAlignment="1">
      <alignment horizontal="center" vertical="distributed"/>
    </xf>
    <xf numFmtId="176" fontId="10" fillId="3" borderId="1" xfId="0" applyNumberFormat="1" applyFont="1" applyFill="1" applyBorder="1" applyAlignment="1">
      <alignment horizontal="center" vertical="distributed"/>
    </xf>
    <xf numFmtId="0" fontId="1" fillId="6" borderId="1" xfId="0" applyFont="1" applyFill="1" applyBorder="1" applyAlignment="1">
      <alignment horizontal="center" vertical="distributed"/>
    </xf>
    <xf numFmtId="0" fontId="7" fillId="3" borderId="1" xfId="0" applyFont="1" applyFill="1" applyBorder="1" applyAlignment="1">
      <alignment horizontal="center" vertical="distributed" shrinkToFit="1"/>
    </xf>
    <xf numFmtId="0" fontId="0" fillId="3" borderId="1" xfId="0" applyFill="1" applyBorder="1" applyAlignment="1">
      <alignment vertical="distributed"/>
    </xf>
    <xf numFmtId="177" fontId="0" fillId="3" borderId="1" xfId="0" applyNumberFormat="1" applyFill="1" applyBorder="1" applyAlignment="1">
      <alignment vertical="distributed"/>
    </xf>
    <xf numFmtId="0" fontId="3" fillId="3" borderId="1" xfId="0" applyFont="1" applyFill="1" applyBorder="1" applyAlignment="1">
      <alignment horizontal="center" vertical="distributed"/>
    </xf>
    <xf numFmtId="176" fontId="3" fillId="3" borderId="1" xfId="0" applyNumberFormat="1" applyFont="1" applyFill="1" applyBorder="1" applyAlignment="1">
      <alignment horizontal="center" vertical="distributed"/>
    </xf>
    <xf numFmtId="177" fontId="3" fillId="6" borderId="1" xfId="0" applyNumberFormat="1" applyFont="1" applyFill="1" applyBorder="1" applyAlignment="1">
      <alignment horizontal="center" vertical="distributed"/>
    </xf>
    <xf numFmtId="179" fontId="3" fillId="2" borderId="1" xfId="2" applyFont="1" applyFill="1" applyBorder="1" applyAlignment="1">
      <alignment horizontal="center" vertical="distributed"/>
    </xf>
    <xf numFmtId="0" fontId="12" fillId="6" borderId="1" xfId="0" applyFont="1" applyFill="1" applyBorder="1" applyAlignment="1">
      <alignment horizontal="center" vertical="distributed" shrinkToFit="1"/>
    </xf>
    <xf numFmtId="0" fontId="6" fillId="6" borderId="1" xfId="0" applyFont="1" applyFill="1" applyBorder="1" applyAlignment="1">
      <alignment horizontal="center" vertical="distributed" shrinkToFit="1"/>
    </xf>
    <xf numFmtId="177" fontId="6" fillId="6" borderId="1" xfId="0" applyNumberFormat="1" applyFont="1" applyFill="1" applyBorder="1" applyAlignment="1">
      <alignment horizontal="center" vertical="distributed" shrinkToFit="1"/>
    </xf>
    <xf numFmtId="0" fontId="6" fillId="6" borderId="1" xfId="0" applyFont="1" applyFill="1" applyBorder="1" applyAlignment="1">
      <alignment horizontal="center" vertical="distributed"/>
    </xf>
    <xf numFmtId="177" fontId="6" fillId="6" borderId="1" xfId="0" applyNumberFormat="1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177" fontId="3" fillId="3" borderId="1" xfId="0" applyNumberFormat="1" applyFont="1" applyFill="1" applyBorder="1" applyAlignment="1">
      <alignment horizontal="center" vertical="distributed"/>
    </xf>
    <xf numFmtId="0" fontId="8" fillId="2" borderId="1" xfId="0" applyFont="1" applyFill="1" applyBorder="1" applyAlignment="1">
      <alignment vertical="distributed" shrinkToFit="1"/>
    </xf>
    <xf numFmtId="0" fontId="2" fillId="6" borderId="1" xfId="0" applyFont="1" applyFill="1" applyBorder="1" applyAlignment="1">
      <alignment horizontal="center" vertical="distributed" shrinkToFit="1"/>
    </xf>
    <xf numFmtId="0" fontId="7" fillId="5" borderId="7" xfId="0" applyFont="1" applyFill="1" applyBorder="1" applyAlignment="1">
      <alignment horizontal="right" vertical="distributed" shrinkToFit="1"/>
    </xf>
    <xf numFmtId="177" fontId="13" fillId="5" borderId="2" xfId="0" applyNumberFormat="1" applyFont="1" applyFill="1" applyBorder="1" applyAlignment="1">
      <alignment horizontal="center" vertical="distributed"/>
    </xf>
    <xf numFmtId="0" fontId="13" fillId="5" borderId="8" xfId="0" applyFont="1" applyFill="1" applyBorder="1" applyAlignment="1">
      <alignment horizontal="center" vertical="distributed"/>
    </xf>
    <xf numFmtId="0" fontId="4" fillId="7" borderId="4" xfId="0" applyFont="1" applyFill="1" applyBorder="1" applyAlignment="1">
      <alignment horizontal="center" vertical="distributed" wrapText="1"/>
    </xf>
    <xf numFmtId="0" fontId="4" fillId="7" borderId="5" xfId="0" applyFont="1" applyFill="1" applyBorder="1" applyAlignment="1">
      <alignment horizontal="center" vertical="distributed" wrapText="1"/>
    </xf>
    <xf numFmtId="0" fontId="5" fillId="3" borderId="1" xfId="0" applyFont="1" applyFill="1" applyBorder="1" applyAlignment="1">
      <alignment horizontal="center" vertical="distributed" wrapText="1"/>
    </xf>
    <xf numFmtId="0" fontId="6" fillId="3" borderId="1" xfId="0" applyFont="1" applyFill="1" applyBorder="1" applyAlignment="1">
      <alignment horizontal="center" vertical="distributed" wrapText="1"/>
    </xf>
    <xf numFmtId="0" fontId="7" fillId="3" borderId="1" xfId="0" applyFont="1" applyFill="1" applyBorder="1" applyAlignment="1">
      <alignment horizontal="center" vertical="distributed"/>
    </xf>
    <xf numFmtId="177" fontId="6" fillId="2" borderId="7" xfId="0" applyNumberFormat="1" applyFont="1" applyFill="1" applyBorder="1" applyAlignment="1">
      <alignment horizontal="center" vertical="distributed" shrinkToFit="1"/>
    </xf>
    <xf numFmtId="0" fontId="8" fillId="0" borderId="7" xfId="0" applyFont="1" applyFill="1" applyBorder="1" applyAlignment="1">
      <alignment vertical="distributed" shrinkToFit="1"/>
    </xf>
    <xf numFmtId="0" fontId="7" fillId="8" borderId="1" xfId="0" applyFont="1" applyFill="1" applyBorder="1" applyAlignment="1">
      <alignment horizontal="center" vertical="distributed" shrinkToFit="1"/>
    </xf>
    <xf numFmtId="0" fontId="2" fillId="8" borderId="9" xfId="0" applyFont="1" applyFill="1" applyBorder="1" applyAlignment="1">
      <alignment horizontal="center" vertical="distributed" shrinkToFit="1"/>
    </xf>
    <xf numFmtId="177" fontId="6" fillId="8" borderId="5" xfId="0" applyNumberFormat="1" applyFont="1" applyFill="1" applyBorder="1" applyAlignment="1">
      <alignment horizontal="center" vertical="distributed" shrinkToFit="1"/>
    </xf>
    <xf numFmtId="0" fontId="3" fillId="8" borderId="5" xfId="0" applyFont="1" applyFill="1" applyBorder="1" applyAlignment="1">
      <alignment horizontal="center" vertical="distributed"/>
    </xf>
    <xf numFmtId="177" fontId="3" fillId="8" borderId="10" xfId="0" applyNumberFormat="1" applyFont="1" applyFill="1" applyBorder="1" applyAlignment="1">
      <alignment horizontal="center" vertical="distributed"/>
    </xf>
    <xf numFmtId="0" fontId="7" fillId="7" borderId="1" xfId="0" applyFont="1" applyFill="1" applyBorder="1" applyAlignment="1">
      <alignment horizontal="right" vertical="distributed" shrinkToFit="1"/>
    </xf>
    <xf numFmtId="177" fontId="2" fillId="7" borderId="9" xfId="0" applyNumberFormat="1" applyFont="1" applyFill="1" applyBorder="1" applyAlignment="1">
      <alignment horizontal="center" vertical="distributed" shrinkToFit="1"/>
    </xf>
    <xf numFmtId="0" fontId="2" fillId="7" borderId="5" xfId="0" applyFont="1" applyFill="1" applyBorder="1" applyAlignment="1">
      <alignment horizontal="center" vertical="distributed" shrinkToFit="1"/>
    </xf>
    <xf numFmtId="0" fontId="2" fillId="7" borderId="10" xfId="0" applyFont="1" applyFill="1" applyBorder="1" applyAlignment="1">
      <alignment horizontal="center" vertical="distributed" shrinkToFit="1"/>
    </xf>
    <xf numFmtId="179" fontId="3" fillId="2" borderId="1" xfId="0" applyNumberFormat="1" applyFont="1" applyFill="1" applyBorder="1" applyAlignment="1">
      <alignment horizontal="center" vertical="distributed"/>
    </xf>
    <xf numFmtId="177" fontId="1" fillId="2" borderId="1" xfId="0" applyNumberFormat="1" applyFont="1" applyFill="1" applyBorder="1" applyAlignment="1">
      <alignment horizontal="center" vertical="distributed"/>
    </xf>
    <xf numFmtId="0" fontId="0" fillId="2" borderId="1" xfId="0" applyFont="1" applyFill="1" applyBorder="1" applyAlignment="1">
      <alignment horizontal="left" vertical="distributed"/>
    </xf>
    <xf numFmtId="176" fontId="3" fillId="2" borderId="1" xfId="0" applyNumberFormat="1" applyFont="1" applyFill="1" applyBorder="1" applyAlignment="1">
      <alignment horizontal="center" vertical="distributed"/>
    </xf>
    <xf numFmtId="0" fontId="8" fillId="2" borderId="1" xfId="0" applyFont="1" applyFill="1" applyBorder="1" applyAlignment="1">
      <alignment horizontal="left" vertical="distributed" shrinkToFit="1"/>
    </xf>
    <xf numFmtId="0" fontId="8" fillId="9" borderId="1" xfId="0" applyFont="1" applyFill="1" applyBorder="1" applyAlignment="1">
      <alignment horizontal="left" vertical="distributed" shrinkToFit="1"/>
    </xf>
    <xf numFmtId="177" fontId="1" fillId="9" borderId="1" xfId="0" applyNumberFormat="1" applyFont="1" applyFill="1" applyBorder="1" applyAlignment="1">
      <alignment horizontal="center" vertical="distributed"/>
    </xf>
    <xf numFmtId="0" fontId="3" fillId="9" borderId="1" xfId="0" applyFont="1" applyFill="1" applyBorder="1" applyAlignment="1">
      <alignment horizontal="center" vertical="distributed"/>
    </xf>
    <xf numFmtId="0" fontId="7" fillId="7" borderId="1" xfId="0" applyFont="1" applyFill="1" applyBorder="1" applyAlignment="1">
      <alignment horizontal="left" vertical="distributed" shrinkToFit="1"/>
    </xf>
    <xf numFmtId="0" fontId="7" fillId="7" borderId="1" xfId="0" applyFont="1" applyFill="1" applyBorder="1" applyAlignment="1">
      <alignment horizontal="right" vertical="center" shrinkToFit="1"/>
    </xf>
    <xf numFmtId="177" fontId="2" fillId="7" borderId="9" xfId="0" applyNumberFormat="1" applyFont="1" applyFill="1" applyBorder="1" applyAlignment="1">
      <alignment horizontal="center" vertical="center" shrinkToFit="1"/>
    </xf>
    <xf numFmtId="0" fontId="2" fillId="7" borderId="5" xfId="0" applyFont="1" applyFill="1" applyBorder="1" applyAlignment="1">
      <alignment horizontal="center" vertical="center" shrinkToFit="1"/>
    </xf>
    <xf numFmtId="0" fontId="2" fillId="7" borderId="10" xfId="0" applyFont="1" applyFill="1" applyBorder="1" applyAlignment="1">
      <alignment horizontal="center" vertical="center" shrinkToFit="1"/>
    </xf>
    <xf numFmtId="0" fontId="9" fillId="10" borderId="1" xfId="0" applyFont="1" applyFill="1" applyBorder="1" applyAlignment="1">
      <alignment horizontal="right" vertical="distributed"/>
    </xf>
    <xf numFmtId="177" fontId="14" fillId="10" borderId="1" xfId="0" applyNumberFormat="1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distributed"/>
    </xf>
    <xf numFmtId="177" fontId="1" fillId="3" borderId="1" xfId="0" applyNumberFormat="1" applyFont="1" applyFill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05FF76"/>
      <color rgb="00FF3B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R124"/>
  <sheetViews>
    <sheetView tabSelected="1" workbookViewId="0">
      <selection activeCell="E132" sqref="E132"/>
    </sheetView>
  </sheetViews>
  <sheetFormatPr defaultColWidth="9" defaultRowHeight="14.4"/>
  <cols>
    <col min="1" max="1" width="49.712962962963" customWidth="1"/>
    <col min="2" max="2" width="10" customWidth="1"/>
    <col min="3" max="3" width="11.8518518518519" customWidth="1"/>
    <col min="4" max="4" width="14" customWidth="1"/>
    <col min="5" max="5" width="13.4259259259259" customWidth="1"/>
    <col min="6" max="6" width="18.287037037037" customWidth="1"/>
    <col min="7" max="7" width="10.712962962963" customWidth="1"/>
  </cols>
  <sheetData>
    <row r="1" spans="1:7">
      <c r="A1" s="3"/>
      <c r="B1" s="3"/>
      <c r="C1" s="4" t="s">
        <v>0</v>
      </c>
      <c r="D1" s="4" t="s">
        <v>1</v>
      </c>
      <c r="E1" s="4" t="s">
        <v>2</v>
      </c>
      <c r="F1" s="5" t="s">
        <v>3</v>
      </c>
      <c r="G1" s="5" t="s">
        <v>4</v>
      </c>
    </row>
    <row r="2" spans="1:7">
      <c r="A2" s="3"/>
      <c r="B2" s="6" t="s">
        <v>5</v>
      </c>
      <c r="C2" s="7"/>
      <c r="D2" s="7"/>
      <c r="E2" s="7"/>
      <c r="F2" s="7"/>
      <c r="G2" s="7"/>
    </row>
    <row r="3" ht="15.6" spans="1:7">
      <c r="A3" s="4" t="s">
        <v>6</v>
      </c>
      <c r="B3" s="8" t="s">
        <v>7</v>
      </c>
      <c r="C3" s="9">
        <v>14.3</v>
      </c>
      <c r="D3" s="10">
        <v>19</v>
      </c>
      <c r="E3" s="10">
        <v>5.75</v>
      </c>
      <c r="F3" s="11">
        <v>3.73</v>
      </c>
      <c r="G3" s="4">
        <v>7.8</v>
      </c>
    </row>
    <row r="4" ht="15.6" spans="1:7">
      <c r="A4" s="4" t="s">
        <v>8</v>
      </c>
      <c r="B4" s="8" t="s">
        <v>7</v>
      </c>
      <c r="C4" s="12">
        <v>29.75</v>
      </c>
      <c r="D4" s="10">
        <v>42.2</v>
      </c>
      <c r="E4" s="10">
        <v>20</v>
      </c>
      <c r="F4" s="10">
        <f>17.5+9.7</f>
        <v>27.2</v>
      </c>
      <c r="G4" s="13">
        <v>15.6</v>
      </c>
    </row>
    <row r="5" ht="29.25" customHeight="1" spans="1:70">
      <c r="A5" s="14" t="s">
        <v>9</v>
      </c>
      <c r="B5" s="15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ht="17.4" spans="1:70">
      <c r="A6" s="18" t="s">
        <v>2</v>
      </c>
      <c r="B6" s="19" t="s">
        <v>5</v>
      </c>
      <c r="C6" s="19" t="s">
        <v>10</v>
      </c>
      <c r="D6" s="19" t="s">
        <v>11</v>
      </c>
      <c r="E6" s="20" t="s">
        <v>12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1:5">
      <c r="A7" s="21" t="s">
        <v>13</v>
      </c>
      <c r="B7" s="22"/>
      <c r="C7" s="22"/>
      <c r="D7" s="22"/>
      <c r="E7" s="22"/>
    </row>
    <row r="8" ht="18" customHeight="1" spans="1:68">
      <c r="A8" s="23" t="s">
        <v>14</v>
      </c>
      <c r="B8" s="24" t="s">
        <v>15</v>
      </c>
      <c r="C8" s="25">
        <v>40</v>
      </c>
      <c r="D8" s="26">
        <v>5.75</v>
      </c>
      <c r="E8" s="27">
        <f>SUM(D8*C8)</f>
        <v>230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</row>
    <row r="9" ht="15.6" spans="1:5">
      <c r="A9" s="28" t="s">
        <v>16</v>
      </c>
      <c r="B9" s="29"/>
      <c r="C9" s="30"/>
      <c r="D9" s="31"/>
      <c r="E9" s="32"/>
    </row>
    <row r="10" s="1" customFormat="1" ht="15.6" spans="1:68">
      <c r="A10" s="23" t="s">
        <v>17</v>
      </c>
      <c r="B10" s="33" t="s">
        <v>15</v>
      </c>
      <c r="C10" s="25">
        <v>40</v>
      </c>
      <c r="D10" s="34">
        <v>20</v>
      </c>
      <c r="E10" s="27">
        <f t="shared" ref="E10:E11" si="0">C10*D10</f>
        <v>800</v>
      </c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</row>
    <row r="11" s="1" customFormat="1" ht="15.6" spans="1:68">
      <c r="A11" s="23" t="s">
        <v>18</v>
      </c>
      <c r="B11" s="33" t="s">
        <v>19</v>
      </c>
      <c r="C11" s="25">
        <v>600</v>
      </c>
      <c r="D11" s="34">
        <v>1</v>
      </c>
      <c r="E11" s="27">
        <f t="shared" si="0"/>
        <v>600</v>
      </c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</row>
    <row r="12" ht="15.6" spans="1:5">
      <c r="A12" s="28" t="s">
        <v>20</v>
      </c>
      <c r="B12" s="29"/>
      <c r="C12" s="30"/>
      <c r="D12" s="31"/>
      <c r="E12" s="32"/>
    </row>
    <row r="13" s="2" customFormat="1" ht="18" customHeight="1" spans="1:68">
      <c r="A13" s="23" t="s">
        <v>21</v>
      </c>
      <c r="B13" s="33" t="s">
        <v>15</v>
      </c>
      <c r="C13" s="25">
        <v>40</v>
      </c>
      <c r="D13" s="34">
        <v>5.75</v>
      </c>
      <c r="E13" s="27">
        <f t="shared" ref="E13" si="1">C13*D13</f>
        <v>230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</row>
    <row r="14" ht="18" spans="1:5">
      <c r="A14" s="38" t="s">
        <v>22</v>
      </c>
      <c r="B14" s="39"/>
      <c r="C14" s="40"/>
      <c r="D14" s="41"/>
      <c r="E14" s="42"/>
    </row>
    <row r="15" ht="15.6" spans="1:5">
      <c r="A15" s="28" t="s">
        <v>16</v>
      </c>
      <c r="B15" s="29"/>
      <c r="C15" s="30"/>
      <c r="D15" s="31"/>
      <c r="E15" s="32"/>
    </row>
    <row r="16" ht="15.6" spans="1:5">
      <c r="A16" s="23" t="s">
        <v>23</v>
      </c>
      <c r="B16" s="33" t="s">
        <v>15</v>
      </c>
      <c r="C16" s="25">
        <v>40</v>
      </c>
      <c r="D16" s="34">
        <f>29.75+42.2</f>
        <v>71.95</v>
      </c>
      <c r="E16" s="27">
        <f t="shared" ref="E16:E18" si="2">C16*D16</f>
        <v>2878</v>
      </c>
    </row>
    <row r="17" ht="15.6" spans="1:5">
      <c r="A17" s="43" t="s">
        <v>20</v>
      </c>
      <c r="B17" s="29"/>
      <c r="C17" s="30"/>
      <c r="D17" s="31"/>
      <c r="E17" s="32"/>
    </row>
    <row r="18" ht="15.6" spans="1:5">
      <c r="A18" s="23" t="s">
        <v>21</v>
      </c>
      <c r="B18" s="33" t="s">
        <v>15</v>
      </c>
      <c r="C18" s="25">
        <v>40</v>
      </c>
      <c r="D18" s="34">
        <f>14.3+19</f>
        <v>33.3</v>
      </c>
      <c r="E18" s="27">
        <f t="shared" si="2"/>
        <v>1332</v>
      </c>
    </row>
    <row r="19" ht="15.6" spans="1:5">
      <c r="A19" s="44" t="s">
        <v>24</v>
      </c>
      <c r="B19" s="45"/>
      <c r="C19" s="46"/>
      <c r="D19" s="47"/>
      <c r="E19" s="48"/>
    </row>
    <row r="20" ht="15.6" spans="1:5">
      <c r="A20" s="28" t="s">
        <v>25</v>
      </c>
      <c r="B20" s="29"/>
      <c r="C20" s="30"/>
      <c r="D20" s="31"/>
      <c r="E20" s="49"/>
    </row>
    <row r="21" ht="15.6" spans="1:5">
      <c r="A21" s="23" t="s">
        <v>17</v>
      </c>
      <c r="B21" s="33" t="s">
        <v>15</v>
      </c>
      <c r="C21" s="25">
        <v>40</v>
      </c>
      <c r="D21" s="50">
        <f>17.5+9.7</f>
        <v>27.2</v>
      </c>
      <c r="E21" s="27">
        <f t="shared" ref="E21" si="3">C21*D21</f>
        <v>1088</v>
      </c>
    </row>
    <row r="22" ht="15.6" spans="1:5">
      <c r="A22" s="51" t="s">
        <v>20</v>
      </c>
      <c r="B22" s="52"/>
      <c r="C22" s="53"/>
      <c r="D22" s="54"/>
      <c r="E22" s="55"/>
    </row>
    <row r="23" ht="15.6" spans="1:5">
      <c r="A23" s="56" t="s">
        <v>21</v>
      </c>
      <c r="B23" s="33" t="s">
        <v>15</v>
      </c>
      <c r="C23" s="25">
        <v>40</v>
      </c>
      <c r="D23" s="26">
        <v>3.73</v>
      </c>
      <c r="E23" s="27">
        <f t="shared" ref="E23" si="4">C23*D23</f>
        <v>149.2</v>
      </c>
    </row>
    <row r="24" ht="15.6" spans="1:5">
      <c r="A24" s="44" t="s">
        <v>26</v>
      </c>
      <c r="B24" s="45"/>
      <c r="C24" s="46"/>
      <c r="D24" s="47"/>
      <c r="E24" s="57"/>
    </row>
    <row r="25" ht="15.6" spans="1:5">
      <c r="A25" s="23" t="s">
        <v>27</v>
      </c>
      <c r="B25" s="33" t="s">
        <v>19</v>
      </c>
      <c r="C25" s="25">
        <v>300</v>
      </c>
      <c r="D25" s="26">
        <v>1</v>
      </c>
      <c r="E25" s="27">
        <f>C25*D25</f>
        <v>300</v>
      </c>
    </row>
    <row r="26" ht="15.6" spans="1:5">
      <c r="A26" s="23" t="s">
        <v>28</v>
      </c>
      <c r="B26" s="33" t="s">
        <v>19</v>
      </c>
      <c r="C26" s="25">
        <v>250</v>
      </c>
      <c r="D26" s="26">
        <v>1</v>
      </c>
      <c r="E26" s="27">
        <f>C26*D26</f>
        <v>250</v>
      </c>
    </row>
    <row r="27" ht="15.6" spans="1:5">
      <c r="A27" s="23" t="s">
        <v>29</v>
      </c>
      <c r="B27" s="33" t="s">
        <v>19</v>
      </c>
      <c r="C27" s="25">
        <v>500</v>
      </c>
      <c r="D27" s="26">
        <v>1</v>
      </c>
      <c r="E27" s="27">
        <f t="shared" ref="E27:E29" si="5">C27*D27</f>
        <v>500</v>
      </c>
    </row>
    <row r="28" ht="15.6" spans="1:5">
      <c r="A28" s="23" t="s">
        <v>30</v>
      </c>
      <c r="B28" s="33" t="s">
        <v>19</v>
      </c>
      <c r="C28" s="25">
        <v>200</v>
      </c>
      <c r="D28" s="26">
        <v>1</v>
      </c>
      <c r="E28" s="27">
        <f t="shared" si="5"/>
        <v>200</v>
      </c>
    </row>
    <row r="29" ht="15.6" spans="1:5">
      <c r="A29" s="58" t="s">
        <v>31</v>
      </c>
      <c r="B29" s="33" t="s">
        <v>19</v>
      </c>
      <c r="C29" s="25">
        <v>200</v>
      </c>
      <c r="D29" s="26">
        <v>1</v>
      </c>
      <c r="E29" s="27">
        <f t="shared" si="5"/>
        <v>200</v>
      </c>
    </row>
    <row r="30" ht="15.6" spans="1:5">
      <c r="A30" s="44" t="s">
        <v>32</v>
      </c>
      <c r="B30" s="45"/>
      <c r="C30" s="46"/>
      <c r="D30" s="47"/>
      <c r="E30" s="48"/>
    </row>
    <row r="31" ht="15.6" spans="1:5">
      <c r="A31" s="28" t="s">
        <v>33</v>
      </c>
      <c r="B31" s="29"/>
      <c r="C31" s="30"/>
      <c r="D31" s="31"/>
      <c r="E31" s="32"/>
    </row>
    <row r="32" ht="15.6" spans="1:5">
      <c r="A32" s="23" t="s">
        <v>14</v>
      </c>
      <c r="B32" s="33" t="s">
        <v>15</v>
      </c>
      <c r="C32" s="25">
        <v>40</v>
      </c>
      <c r="D32" s="26">
        <v>7.8</v>
      </c>
      <c r="E32" s="27">
        <f>C32*D32</f>
        <v>312</v>
      </c>
    </row>
    <row r="33" ht="15.6" spans="1:5">
      <c r="A33" s="28" t="s">
        <v>25</v>
      </c>
      <c r="B33" s="29"/>
      <c r="C33" s="30"/>
      <c r="D33" s="31"/>
      <c r="E33" s="32"/>
    </row>
    <row r="34" ht="15.6" spans="1:5">
      <c r="A34" s="23" t="s">
        <v>34</v>
      </c>
      <c r="B34" s="33" t="s">
        <v>15</v>
      </c>
      <c r="C34" s="25">
        <v>40</v>
      </c>
      <c r="D34" s="26">
        <v>15.6</v>
      </c>
      <c r="E34" s="27">
        <f t="shared" ref="E34" si="6">C34*D34</f>
        <v>624</v>
      </c>
    </row>
    <row r="35" ht="15.6" spans="1:5">
      <c r="A35" s="28" t="s">
        <v>20</v>
      </c>
      <c r="B35" s="59"/>
      <c r="C35" s="53"/>
      <c r="D35" s="31"/>
      <c r="E35" s="49"/>
    </row>
    <row r="36" ht="15.6" spans="1:5">
      <c r="A36" s="58" t="s">
        <v>21</v>
      </c>
      <c r="B36" s="33" t="s">
        <v>15</v>
      </c>
      <c r="C36" s="25">
        <v>40</v>
      </c>
      <c r="D36" s="26">
        <v>7.8</v>
      </c>
      <c r="E36" s="27">
        <f t="shared" ref="E36" si="7">C36*D36</f>
        <v>312</v>
      </c>
    </row>
    <row r="37" ht="32.25" customHeight="1" spans="1:5">
      <c r="A37" s="60" t="s">
        <v>35</v>
      </c>
      <c r="B37" s="61">
        <f>SUM(E8:E36)</f>
        <v>10005.2</v>
      </c>
      <c r="C37" s="62"/>
      <c r="D37" s="62"/>
      <c r="E37" s="62"/>
    </row>
    <row r="38" ht="35.25" customHeight="1" spans="1:5">
      <c r="A38" s="63" t="s">
        <v>36</v>
      </c>
      <c r="B38" s="64"/>
      <c r="C38" s="64"/>
      <c r="D38" s="64"/>
      <c r="E38" s="64"/>
    </row>
    <row r="39" ht="27" customHeight="1" spans="1:5">
      <c r="A39" s="65" t="s">
        <v>2</v>
      </c>
      <c r="B39" s="66" t="s">
        <v>5</v>
      </c>
      <c r="C39" s="66" t="s">
        <v>10</v>
      </c>
      <c r="D39" s="66" t="s">
        <v>11</v>
      </c>
      <c r="E39" s="67" t="s">
        <v>12</v>
      </c>
    </row>
    <row r="40" spans="1:5">
      <c r="A40" s="43" t="s">
        <v>13</v>
      </c>
      <c r="B40" s="29"/>
      <c r="C40" s="29"/>
      <c r="D40" s="29"/>
      <c r="E40" s="29"/>
    </row>
    <row r="41" ht="15.75" customHeight="1" spans="1:5">
      <c r="A41" s="23" t="s">
        <v>37</v>
      </c>
      <c r="B41" s="33" t="s">
        <v>15</v>
      </c>
      <c r="C41" s="25">
        <v>450</v>
      </c>
      <c r="D41" s="26">
        <v>3.5</v>
      </c>
      <c r="E41" s="27">
        <f>SUM(D41*C41)</f>
        <v>1575</v>
      </c>
    </row>
    <row r="42" ht="15.75" customHeight="1" spans="1:5">
      <c r="A42" s="23" t="s">
        <v>38</v>
      </c>
      <c r="B42" s="33" t="s">
        <v>15</v>
      </c>
      <c r="C42" s="25">
        <v>20</v>
      </c>
      <c r="D42" s="26">
        <v>5.75</v>
      </c>
      <c r="E42" s="27">
        <f t="shared" ref="E42:E45" si="8">SUM(D42*C42)</f>
        <v>115</v>
      </c>
    </row>
    <row r="43" ht="15.75" customHeight="1" spans="1:5">
      <c r="A43" s="23" t="s">
        <v>39</v>
      </c>
      <c r="B43" s="33" t="s">
        <v>15</v>
      </c>
      <c r="C43" s="25">
        <v>160</v>
      </c>
      <c r="D43" s="26">
        <v>5.75</v>
      </c>
      <c r="E43" s="27">
        <f t="shared" si="8"/>
        <v>920</v>
      </c>
    </row>
    <row r="44" ht="15.75" customHeight="1" spans="1:5">
      <c r="A44" s="23" t="s">
        <v>40</v>
      </c>
      <c r="B44" s="33" t="s">
        <v>15</v>
      </c>
      <c r="C44" s="25">
        <v>40</v>
      </c>
      <c r="D44" s="26">
        <v>5.75</v>
      </c>
      <c r="E44" s="27">
        <f t="shared" si="8"/>
        <v>230</v>
      </c>
    </row>
    <row r="45" ht="15.75" customHeight="1" spans="1:5">
      <c r="A45" s="23" t="s">
        <v>41</v>
      </c>
      <c r="B45" s="33" t="s">
        <v>15</v>
      </c>
      <c r="C45" s="25">
        <v>110</v>
      </c>
      <c r="D45" s="26">
        <v>5.75</v>
      </c>
      <c r="E45" s="27">
        <f t="shared" si="8"/>
        <v>632.5</v>
      </c>
    </row>
    <row r="46" ht="15.6" spans="1:5">
      <c r="A46" s="28" t="s">
        <v>16</v>
      </c>
      <c r="B46" s="29"/>
      <c r="C46" s="30"/>
      <c r="D46" s="31"/>
      <c r="E46" s="32"/>
    </row>
    <row r="47" ht="15.6" spans="1:5">
      <c r="A47" s="23" t="s">
        <v>42</v>
      </c>
      <c r="B47" s="33" t="s">
        <v>15</v>
      </c>
      <c r="C47" s="25">
        <v>200</v>
      </c>
      <c r="D47" s="34">
        <v>20</v>
      </c>
      <c r="E47" s="27">
        <f t="shared" ref="E47:E51" si="9">C47*D47</f>
        <v>4000</v>
      </c>
    </row>
    <row r="48" ht="15.6" spans="1:5">
      <c r="A48" s="23" t="s">
        <v>43</v>
      </c>
      <c r="B48" s="33" t="s">
        <v>15</v>
      </c>
      <c r="C48" s="25">
        <v>20</v>
      </c>
      <c r="D48" s="34">
        <v>20</v>
      </c>
      <c r="E48" s="27">
        <f t="shared" si="9"/>
        <v>400</v>
      </c>
    </row>
    <row r="49" ht="15.6" spans="1:5">
      <c r="A49" s="23" t="s">
        <v>44</v>
      </c>
      <c r="B49" s="33" t="s">
        <v>15</v>
      </c>
      <c r="C49" s="25">
        <v>160</v>
      </c>
      <c r="D49" s="34">
        <v>20</v>
      </c>
      <c r="E49" s="27">
        <f t="shared" si="9"/>
        <v>3200</v>
      </c>
    </row>
    <row r="50" ht="15.6" spans="1:5">
      <c r="A50" s="23" t="s">
        <v>45</v>
      </c>
      <c r="B50" s="33" t="s">
        <v>15</v>
      </c>
      <c r="C50" s="25">
        <v>40</v>
      </c>
      <c r="D50" s="34">
        <v>20</v>
      </c>
      <c r="E50" s="27">
        <f t="shared" si="9"/>
        <v>800</v>
      </c>
    </row>
    <row r="51" ht="15.6" spans="1:5">
      <c r="A51" s="23" t="s">
        <v>46</v>
      </c>
      <c r="B51" s="33" t="s">
        <v>15</v>
      </c>
      <c r="C51" s="25">
        <v>120</v>
      </c>
      <c r="D51" s="34">
        <v>20</v>
      </c>
      <c r="E51" s="27">
        <f t="shared" si="9"/>
        <v>2400</v>
      </c>
    </row>
    <row r="52" ht="15.6" spans="1:5">
      <c r="A52" s="28" t="s">
        <v>20</v>
      </c>
      <c r="B52" s="29"/>
      <c r="C52" s="30"/>
      <c r="D52" s="31"/>
      <c r="E52" s="32"/>
    </row>
    <row r="53" ht="15.6" spans="1:5">
      <c r="A53" s="58" t="s">
        <v>47</v>
      </c>
      <c r="B53" s="33" t="s">
        <v>15</v>
      </c>
      <c r="C53" s="68">
        <v>40</v>
      </c>
      <c r="D53" s="34">
        <v>5.75</v>
      </c>
      <c r="E53" s="27">
        <f>C53*D53</f>
        <v>230</v>
      </c>
    </row>
    <row r="54" ht="32.25" customHeight="1" spans="1:5">
      <c r="A54" s="69" t="s">
        <v>48</v>
      </c>
      <c r="B54" s="33" t="s">
        <v>15</v>
      </c>
      <c r="C54" s="25">
        <v>220</v>
      </c>
      <c r="D54" s="34">
        <v>5.75</v>
      </c>
      <c r="E54" s="27">
        <f t="shared" ref="E54:E56" si="10">C54*D54</f>
        <v>1265</v>
      </c>
    </row>
    <row r="55" ht="15.6" spans="1:5">
      <c r="A55" s="23" t="s">
        <v>49</v>
      </c>
      <c r="B55" s="33" t="s">
        <v>15</v>
      </c>
      <c r="C55" s="25">
        <v>550</v>
      </c>
      <c r="D55" s="34">
        <v>5.75</v>
      </c>
      <c r="E55" s="27">
        <f t="shared" si="10"/>
        <v>3162.5</v>
      </c>
    </row>
    <row r="56" ht="15.6" spans="1:5">
      <c r="A56" s="58" t="s">
        <v>50</v>
      </c>
      <c r="B56" s="33" t="s">
        <v>15</v>
      </c>
      <c r="C56" s="25">
        <v>70</v>
      </c>
      <c r="D56" s="34">
        <v>5.75</v>
      </c>
      <c r="E56" s="27">
        <f t="shared" si="10"/>
        <v>402.5</v>
      </c>
    </row>
    <row r="57" ht="15.6" spans="1:5">
      <c r="A57" s="70" t="s">
        <v>51</v>
      </c>
      <c r="B57" s="71"/>
      <c r="C57" s="72"/>
      <c r="D57" s="73"/>
      <c r="E57" s="74"/>
    </row>
    <row r="58" ht="15.6" spans="1:5">
      <c r="A58" s="58" t="s">
        <v>52</v>
      </c>
      <c r="B58" s="33" t="s">
        <v>19</v>
      </c>
      <c r="C58" s="25">
        <v>100</v>
      </c>
      <c r="D58" s="34">
        <v>3</v>
      </c>
      <c r="E58" s="27">
        <f>C58*D58</f>
        <v>300</v>
      </c>
    </row>
    <row r="59" ht="15.6" spans="1:5">
      <c r="A59" s="58" t="s">
        <v>53</v>
      </c>
      <c r="B59" s="33" t="s">
        <v>19</v>
      </c>
      <c r="C59" s="25">
        <v>1500</v>
      </c>
      <c r="D59" s="34">
        <v>1</v>
      </c>
      <c r="E59" s="27">
        <f>C59*D59</f>
        <v>1500</v>
      </c>
    </row>
    <row r="60" ht="25.5" customHeight="1" spans="1:5">
      <c r="A60" s="75" t="s">
        <v>54</v>
      </c>
      <c r="B60" s="76">
        <f>SUM(E41:E59)</f>
        <v>21132.5</v>
      </c>
      <c r="C60" s="77"/>
      <c r="D60" s="77"/>
      <c r="E60" s="78"/>
    </row>
    <row r="61" ht="24" customHeight="1" spans="1:5">
      <c r="A61" s="38" t="s">
        <v>22</v>
      </c>
      <c r="B61" s="39"/>
      <c r="C61" s="40"/>
      <c r="D61" s="41"/>
      <c r="E61" s="42"/>
    </row>
    <row r="62" ht="15.6" spans="1:5">
      <c r="A62" s="43" t="s">
        <v>33</v>
      </c>
      <c r="B62" s="59"/>
      <c r="C62" s="30"/>
      <c r="D62" s="31"/>
      <c r="E62" s="32"/>
    </row>
    <row r="63" ht="15.6" spans="1:5">
      <c r="A63" s="23" t="s">
        <v>55</v>
      </c>
      <c r="B63" s="33" t="s">
        <v>15</v>
      </c>
      <c r="C63" s="25">
        <v>400</v>
      </c>
      <c r="D63" s="79">
        <v>19</v>
      </c>
      <c r="E63" s="27">
        <f t="shared" ref="E63:E82" si="11">C63*D63</f>
        <v>7600</v>
      </c>
    </row>
    <row r="64" ht="15.6" spans="1:5">
      <c r="A64" s="23" t="s">
        <v>56</v>
      </c>
      <c r="B64" s="33" t="s">
        <v>19</v>
      </c>
      <c r="C64" s="25">
        <v>450</v>
      </c>
      <c r="D64" s="79">
        <v>2</v>
      </c>
      <c r="E64" s="27">
        <f t="shared" si="11"/>
        <v>900</v>
      </c>
    </row>
    <row r="65" ht="15.6" spans="1:5">
      <c r="A65" s="23" t="s">
        <v>57</v>
      </c>
      <c r="B65" s="33" t="s">
        <v>15</v>
      </c>
      <c r="C65" s="25">
        <v>100</v>
      </c>
      <c r="D65" s="79">
        <v>14.3</v>
      </c>
      <c r="E65" s="27">
        <f t="shared" si="11"/>
        <v>1430</v>
      </c>
    </row>
    <row r="66" ht="15.6" spans="1:5">
      <c r="A66" s="23" t="s">
        <v>40</v>
      </c>
      <c r="B66" s="33" t="s">
        <v>15</v>
      </c>
      <c r="C66" s="25">
        <v>40</v>
      </c>
      <c r="D66" s="79">
        <v>14.3</v>
      </c>
      <c r="E66" s="27">
        <f t="shared" si="11"/>
        <v>572</v>
      </c>
    </row>
    <row r="67" ht="15.6" spans="1:5">
      <c r="A67" s="23" t="s">
        <v>41</v>
      </c>
      <c r="B67" s="33" t="s">
        <v>15</v>
      </c>
      <c r="C67" s="25">
        <v>110</v>
      </c>
      <c r="D67" s="79">
        <v>14.3</v>
      </c>
      <c r="E67" s="27">
        <f t="shared" si="11"/>
        <v>1573</v>
      </c>
    </row>
    <row r="68" ht="15.6" spans="1:5">
      <c r="A68" s="23" t="s">
        <v>58</v>
      </c>
      <c r="B68" s="33" t="s">
        <v>59</v>
      </c>
      <c r="C68" s="25">
        <v>300</v>
      </c>
      <c r="D68" s="79">
        <v>2</v>
      </c>
      <c r="E68" s="27">
        <f t="shared" si="11"/>
        <v>600</v>
      </c>
    </row>
    <row r="69" ht="15.6" spans="1:5">
      <c r="A69" s="23" t="s">
        <v>60</v>
      </c>
      <c r="B69" s="33" t="s">
        <v>59</v>
      </c>
      <c r="C69" s="25">
        <v>100</v>
      </c>
      <c r="D69" s="79">
        <v>2</v>
      </c>
      <c r="E69" s="27">
        <f t="shared" si="11"/>
        <v>200</v>
      </c>
    </row>
    <row r="70" ht="15.6" spans="1:5">
      <c r="A70" s="28" t="s">
        <v>16</v>
      </c>
      <c r="B70" s="29"/>
      <c r="C70" s="30"/>
      <c r="D70" s="31"/>
      <c r="E70" s="32"/>
    </row>
    <row r="71" ht="15.6" spans="1:5">
      <c r="A71" s="23" t="s">
        <v>44</v>
      </c>
      <c r="B71" s="33" t="s">
        <v>15</v>
      </c>
      <c r="C71" s="25">
        <v>160</v>
      </c>
      <c r="D71" s="34">
        <f>29.75+42.2</f>
        <v>71.95</v>
      </c>
      <c r="E71" s="27">
        <f t="shared" si="11"/>
        <v>11512</v>
      </c>
    </row>
    <row r="72" ht="15.6" spans="1:5">
      <c r="A72" s="23" t="s">
        <v>43</v>
      </c>
      <c r="B72" s="33" t="s">
        <v>15</v>
      </c>
      <c r="C72" s="25">
        <v>20</v>
      </c>
      <c r="D72" s="34">
        <f t="shared" ref="D72:D74" si="12">29.75+42.2</f>
        <v>71.95</v>
      </c>
      <c r="E72" s="27">
        <f t="shared" si="11"/>
        <v>1439</v>
      </c>
    </row>
    <row r="73" ht="15.6" spans="1:5">
      <c r="A73" s="23" t="s">
        <v>45</v>
      </c>
      <c r="B73" s="33" t="s">
        <v>15</v>
      </c>
      <c r="C73" s="25">
        <v>40</v>
      </c>
      <c r="D73" s="34">
        <f t="shared" si="12"/>
        <v>71.95</v>
      </c>
      <c r="E73" s="27">
        <f t="shared" si="11"/>
        <v>2878</v>
      </c>
    </row>
    <row r="74" ht="15.6" spans="1:5">
      <c r="A74" s="23" t="s">
        <v>46</v>
      </c>
      <c r="B74" s="33" t="s">
        <v>15</v>
      </c>
      <c r="C74" s="80">
        <v>120</v>
      </c>
      <c r="D74" s="34">
        <f t="shared" si="12"/>
        <v>71.95</v>
      </c>
      <c r="E74" s="27">
        <f t="shared" si="11"/>
        <v>8634</v>
      </c>
    </row>
    <row r="75" ht="15.6" spans="1:5">
      <c r="A75" s="23" t="s">
        <v>61</v>
      </c>
      <c r="B75" s="33" t="s">
        <v>19</v>
      </c>
      <c r="C75" s="80">
        <v>100</v>
      </c>
      <c r="D75" s="34">
        <v>4</v>
      </c>
      <c r="E75" s="27">
        <f t="shared" si="11"/>
        <v>400</v>
      </c>
    </row>
    <row r="76" ht="15.6" spans="1:5">
      <c r="A76" s="23" t="s">
        <v>62</v>
      </c>
      <c r="B76" s="33" t="s">
        <v>19</v>
      </c>
      <c r="C76" s="80">
        <v>2000</v>
      </c>
      <c r="D76" s="34">
        <v>3</v>
      </c>
      <c r="E76" s="27">
        <f t="shared" si="11"/>
        <v>6000</v>
      </c>
    </row>
    <row r="77" ht="15.6" spans="1:5">
      <c r="A77" s="43" t="s">
        <v>20</v>
      </c>
      <c r="B77" s="29"/>
      <c r="C77" s="30"/>
      <c r="D77" s="31"/>
      <c r="E77" s="32"/>
    </row>
    <row r="78" ht="15.6" spans="1:5">
      <c r="A78" s="81" t="s">
        <v>47</v>
      </c>
      <c r="B78" s="33" t="s">
        <v>15</v>
      </c>
      <c r="C78" s="80">
        <v>40</v>
      </c>
      <c r="D78" s="34">
        <v>19</v>
      </c>
      <c r="E78" s="82">
        <f>C78*D78</f>
        <v>760</v>
      </c>
    </row>
    <row r="79" ht="36" customHeight="1" spans="1:5">
      <c r="A79" s="23" t="s">
        <v>48</v>
      </c>
      <c r="B79" s="33" t="s">
        <v>15</v>
      </c>
      <c r="C79" s="80">
        <v>220</v>
      </c>
      <c r="D79" s="34">
        <v>19</v>
      </c>
      <c r="E79" s="27">
        <f t="shared" si="11"/>
        <v>4180</v>
      </c>
    </row>
    <row r="80" ht="15.6" spans="1:5">
      <c r="A80" s="23" t="s">
        <v>63</v>
      </c>
      <c r="B80" s="33" t="s">
        <v>15</v>
      </c>
      <c r="C80" s="25">
        <v>40</v>
      </c>
      <c r="D80" s="34">
        <v>19</v>
      </c>
      <c r="E80" s="27">
        <f t="shared" si="11"/>
        <v>760</v>
      </c>
    </row>
    <row r="81" ht="15.6" spans="1:5">
      <c r="A81" s="23" t="s">
        <v>64</v>
      </c>
      <c r="B81" s="33" t="s">
        <v>15</v>
      </c>
      <c r="C81" s="25">
        <v>160</v>
      </c>
      <c r="D81" s="34">
        <v>19</v>
      </c>
      <c r="E81" s="27">
        <f t="shared" si="11"/>
        <v>3040</v>
      </c>
    </row>
    <row r="82" ht="15.6" spans="1:5">
      <c r="A82" s="23" t="s">
        <v>65</v>
      </c>
      <c r="B82" s="33" t="s">
        <v>66</v>
      </c>
      <c r="C82" s="25">
        <v>50</v>
      </c>
      <c r="D82" s="34">
        <v>20</v>
      </c>
      <c r="E82" s="27">
        <f t="shared" si="11"/>
        <v>1000</v>
      </c>
    </row>
    <row r="83" ht="21.75" customHeight="1" spans="1:5">
      <c r="A83" s="75" t="s">
        <v>67</v>
      </c>
      <c r="B83" s="76">
        <f>SUM(E63:E82)</f>
        <v>53478</v>
      </c>
      <c r="C83" s="77"/>
      <c r="D83" s="77"/>
      <c r="E83" s="78"/>
    </row>
    <row r="84" ht="21" customHeight="1" spans="1:5">
      <c r="A84" s="44" t="s">
        <v>24</v>
      </c>
      <c r="B84" s="45"/>
      <c r="C84" s="46"/>
      <c r="D84" s="47"/>
      <c r="E84" s="48"/>
    </row>
    <row r="85" ht="15.6" spans="1:5">
      <c r="A85" s="43" t="s">
        <v>33</v>
      </c>
      <c r="B85" s="29"/>
      <c r="C85" s="30"/>
      <c r="D85" s="31"/>
      <c r="E85" s="32"/>
    </row>
    <row r="86" ht="15.6" spans="1:5">
      <c r="A86" s="23" t="s">
        <v>68</v>
      </c>
      <c r="B86" s="33" t="s">
        <v>15</v>
      </c>
      <c r="C86" s="25">
        <v>400</v>
      </c>
      <c r="D86" s="34">
        <v>3.73</v>
      </c>
      <c r="E86" s="27">
        <f t="shared" ref="E86:E93" si="13">C86*D86</f>
        <v>1492</v>
      </c>
    </row>
    <row r="87" ht="15.6" spans="1:5">
      <c r="A87" s="23" t="s">
        <v>69</v>
      </c>
      <c r="B87" s="33" t="s">
        <v>19</v>
      </c>
      <c r="C87" s="25">
        <v>200</v>
      </c>
      <c r="D87" s="34">
        <v>7</v>
      </c>
      <c r="E87" s="27">
        <f t="shared" si="13"/>
        <v>1400</v>
      </c>
    </row>
    <row r="88" ht="15.6" spans="1:5">
      <c r="A88" s="28" t="s">
        <v>25</v>
      </c>
      <c r="B88" s="29"/>
      <c r="C88" s="30"/>
      <c r="D88" s="31"/>
      <c r="E88" s="49"/>
    </row>
    <row r="89" ht="15.6" spans="1:5">
      <c r="A89" s="23" t="s">
        <v>70</v>
      </c>
      <c r="B89" s="33" t="s">
        <v>15</v>
      </c>
      <c r="C89" s="25">
        <v>40</v>
      </c>
      <c r="D89" s="26">
        <f>17.5+9.7</f>
        <v>27.2</v>
      </c>
      <c r="E89" s="27">
        <f t="shared" si="13"/>
        <v>1088</v>
      </c>
    </row>
    <row r="90" ht="35.25" customHeight="1" spans="1:5">
      <c r="A90" s="56" t="s">
        <v>71</v>
      </c>
      <c r="B90" s="33" t="s">
        <v>15</v>
      </c>
      <c r="C90" s="25">
        <v>320</v>
      </c>
      <c r="D90" s="26">
        <f>17.5+9.7</f>
        <v>27.2</v>
      </c>
      <c r="E90" s="27">
        <f t="shared" si="13"/>
        <v>8704</v>
      </c>
    </row>
    <row r="91" ht="15.6" spans="1:5">
      <c r="A91" s="23" t="s">
        <v>72</v>
      </c>
      <c r="B91" s="33" t="s">
        <v>15</v>
      </c>
      <c r="C91" s="25">
        <v>500</v>
      </c>
      <c r="D91" s="26">
        <f>15.5+9.7</f>
        <v>25.2</v>
      </c>
      <c r="E91" s="27">
        <f t="shared" si="13"/>
        <v>12600</v>
      </c>
    </row>
    <row r="92" ht="15.6" spans="1:5">
      <c r="A92" s="83" t="s">
        <v>50</v>
      </c>
      <c r="B92" s="33" t="s">
        <v>15</v>
      </c>
      <c r="C92" s="80">
        <v>40</v>
      </c>
      <c r="D92" s="26">
        <f>15.5+9.7</f>
        <v>25.2</v>
      </c>
      <c r="E92" s="27">
        <f t="shared" si="13"/>
        <v>1008</v>
      </c>
    </row>
    <row r="93" ht="15.6" spans="1:5">
      <c r="A93" s="83" t="s">
        <v>73</v>
      </c>
      <c r="B93" s="33" t="s">
        <v>15</v>
      </c>
      <c r="C93" s="80">
        <v>450</v>
      </c>
      <c r="D93" s="26">
        <v>4</v>
      </c>
      <c r="E93" s="27">
        <f t="shared" si="13"/>
        <v>1800</v>
      </c>
    </row>
    <row r="94" ht="15.6" spans="1:5">
      <c r="A94" s="51" t="s">
        <v>20</v>
      </c>
      <c r="B94" s="52"/>
      <c r="C94" s="53"/>
      <c r="D94" s="54"/>
      <c r="E94" s="55"/>
    </row>
    <row r="95" ht="15.6" spans="1:5">
      <c r="A95" s="23" t="s">
        <v>47</v>
      </c>
      <c r="B95" s="33" t="s">
        <v>15</v>
      </c>
      <c r="C95" s="25">
        <v>40</v>
      </c>
      <c r="D95" s="26">
        <v>3.73</v>
      </c>
      <c r="E95" s="27">
        <f t="shared" ref="E95:E98" si="14">C95*D95</f>
        <v>149.2</v>
      </c>
    </row>
    <row r="96" ht="33.75" customHeight="1" spans="1:5">
      <c r="A96" s="58" t="s">
        <v>48</v>
      </c>
      <c r="B96" s="33" t="s">
        <v>15</v>
      </c>
      <c r="C96" s="25">
        <v>220</v>
      </c>
      <c r="D96" s="26">
        <v>3.73</v>
      </c>
      <c r="E96" s="27">
        <f t="shared" si="14"/>
        <v>820.6</v>
      </c>
    </row>
    <row r="97" ht="15.6" spans="1:5">
      <c r="A97" s="23" t="s">
        <v>74</v>
      </c>
      <c r="B97" s="33" t="s">
        <v>15</v>
      </c>
      <c r="C97" s="25">
        <v>500</v>
      </c>
      <c r="D97" s="26">
        <v>3.73</v>
      </c>
      <c r="E97" s="27">
        <f t="shared" si="14"/>
        <v>1865</v>
      </c>
    </row>
    <row r="98" ht="15.6" spans="1:5">
      <c r="A98" s="58" t="s">
        <v>50</v>
      </c>
      <c r="B98" s="33" t="s">
        <v>15</v>
      </c>
      <c r="C98" s="25">
        <v>40</v>
      </c>
      <c r="D98" s="26">
        <v>3.73</v>
      </c>
      <c r="E98" s="27">
        <f t="shared" si="14"/>
        <v>149.2</v>
      </c>
    </row>
    <row r="99" ht="15.6" spans="1:5">
      <c r="A99" s="44" t="s">
        <v>26</v>
      </c>
      <c r="B99" s="45"/>
      <c r="C99" s="46"/>
      <c r="D99" s="47"/>
      <c r="E99" s="57"/>
    </row>
    <row r="100" ht="15.6" spans="1:5">
      <c r="A100" s="23" t="s">
        <v>75</v>
      </c>
      <c r="B100" s="33" t="s">
        <v>19</v>
      </c>
      <c r="C100" s="25">
        <v>700</v>
      </c>
      <c r="D100" s="26">
        <v>1</v>
      </c>
      <c r="E100" s="27">
        <f>C100*D100</f>
        <v>700</v>
      </c>
    </row>
    <row r="101" ht="15.6" spans="1:5">
      <c r="A101" s="23" t="s">
        <v>76</v>
      </c>
      <c r="B101" s="33" t="s">
        <v>19</v>
      </c>
      <c r="C101" s="25">
        <v>400</v>
      </c>
      <c r="D101" s="26">
        <v>1</v>
      </c>
      <c r="E101" s="27">
        <f>C101*D101</f>
        <v>400</v>
      </c>
    </row>
    <row r="102" ht="15.6" spans="1:5">
      <c r="A102" s="23" t="s">
        <v>77</v>
      </c>
      <c r="B102" s="33" t="s">
        <v>19</v>
      </c>
      <c r="C102" s="25">
        <v>1200</v>
      </c>
      <c r="D102" s="26">
        <v>1</v>
      </c>
      <c r="E102" s="27">
        <f t="shared" ref="E102:E106" si="15">C102*D102</f>
        <v>1200</v>
      </c>
    </row>
    <row r="103" ht="15.6" spans="1:5">
      <c r="A103" s="58" t="s">
        <v>78</v>
      </c>
      <c r="B103" s="33" t="s">
        <v>19</v>
      </c>
      <c r="C103" s="25">
        <v>600</v>
      </c>
      <c r="D103" s="26">
        <v>1</v>
      </c>
      <c r="E103" s="27">
        <f t="shared" si="15"/>
        <v>600</v>
      </c>
    </row>
    <row r="104" ht="15.6" spans="1:5">
      <c r="A104" s="58" t="s">
        <v>79</v>
      </c>
      <c r="B104" s="33" t="s">
        <v>19</v>
      </c>
      <c r="C104" s="25">
        <v>800</v>
      </c>
      <c r="D104" s="26">
        <v>1</v>
      </c>
      <c r="E104" s="27">
        <f t="shared" si="15"/>
        <v>800</v>
      </c>
    </row>
    <row r="105" ht="15.6" spans="1:5">
      <c r="A105" s="58" t="s">
        <v>80</v>
      </c>
      <c r="B105" s="33" t="s">
        <v>19</v>
      </c>
      <c r="C105" s="25">
        <v>400</v>
      </c>
      <c r="D105" s="26">
        <v>1</v>
      </c>
      <c r="E105" s="27">
        <f t="shared" si="15"/>
        <v>400</v>
      </c>
    </row>
    <row r="106" ht="18" customHeight="1" spans="1:5">
      <c r="A106" s="84" t="s">
        <v>81</v>
      </c>
      <c r="B106" s="33" t="s">
        <v>19</v>
      </c>
      <c r="C106" s="85">
        <v>1000</v>
      </c>
      <c r="D106" s="86">
        <v>1</v>
      </c>
      <c r="E106" s="27">
        <f t="shared" si="15"/>
        <v>1000</v>
      </c>
    </row>
    <row r="107" ht="24.75" customHeight="1" spans="1:5">
      <c r="A107" s="87" t="s">
        <v>82</v>
      </c>
      <c r="B107" s="76">
        <f>SUM(E86:E106)</f>
        <v>36176</v>
      </c>
      <c r="C107" s="77"/>
      <c r="D107" s="77"/>
      <c r="E107" s="78"/>
    </row>
    <row r="108" ht="18" customHeight="1" spans="1:5">
      <c r="A108" s="44" t="s">
        <v>32</v>
      </c>
      <c r="B108" s="45"/>
      <c r="C108" s="46"/>
      <c r="D108" s="47"/>
      <c r="E108" s="48"/>
    </row>
    <row r="109" ht="15.6" spans="1:5">
      <c r="A109" s="28" t="s">
        <v>33</v>
      </c>
      <c r="B109" s="29"/>
      <c r="C109" s="30"/>
      <c r="D109" s="31"/>
      <c r="E109" s="32"/>
    </row>
    <row r="110" ht="15.6" spans="1:5">
      <c r="A110" s="83" t="s">
        <v>38</v>
      </c>
      <c r="B110" s="33" t="s">
        <v>15</v>
      </c>
      <c r="C110" s="80">
        <v>20</v>
      </c>
      <c r="D110" s="34">
        <v>7.8</v>
      </c>
      <c r="E110" s="82">
        <f>C110*D110</f>
        <v>156</v>
      </c>
    </row>
    <row r="111" ht="15.6" spans="1:5">
      <c r="A111" s="23" t="s">
        <v>57</v>
      </c>
      <c r="B111" s="33" t="s">
        <v>15</v>
      </c>
      <c r="C111" s="25">
        <v>100</v>
      </c>
      <c r="D111" s="26">
        <v>7.8</v>
      </c>
      <c r="E111" s="27">
        <f>C111*D111</f>
        <v>780</v>
      </c>
    </row>
    <row r="112" ht="15.6" spans="1:5">
      <c r="A112" s="23" t="s">
        <v>40</v>
      </c>
      <c r="B112" s="33" t="s">
        <v>15</v>
      </c>
      <c r="C112" s="25">
        <v>40</v>
      </c>
      <c r="D112" s="26">
        <v>7.8</v>
      </c>
      <c r="E112" s="27">
        <f t="shared" ref="E112:E113" si="16">C112*D112</f>
        <v>312</v>
      </c>
    </row>
    <row r="113" ht="15.6" spans="1:5">
      <c r="A113" s="23" t="s">
        <v>41</v>
      </c>
      <c r="B113" s="33" t="s">
        <v>15</v>
      </c>
      <c r="C113" s="25">
        <v>110</v>
      </c>
      <c r="D113" s="26">
        <v>7.8</v>
      </c>
      <c r="E113" s="27">
        <f t="shared" si="16"/>
        <v>858</v>
      </c>
    </row>
    <row r="114" ht="15.6" spans="1:5">
      <c r="A114" s="28" t="s">
        <v>25</v>
      </c>
      <c r="B114" s="29"/>
      <c r="C114" s="30"/>
      <c r="D114" s="31"/>
      <c r="E114" s="32"/>
    </row>
    <row r="115" ht="15.6" spans="1:5">
      <c r="A115" s="23" t="s">
        <v>83</v>
      </c>
      <c r="B115" s="33" t="s">
        <v>15</v>
      </c>
      <c r="C115" s="25">
        <v>600</v>
      </c>
      <c r="D115" s="26">
        <v>15.6</v>
      </c>
      <c r="E115" s="27">
        <f t="shared" ref="E115:E116" si="17">C115*D115</f>
        <v>9360</v>
      </c>
    </row>
    <row r="116" ht="15.6" spans="1:5">
      <c r="A116" s="23" t="s">
        <v>84</v>
      </c>
      <c r="B116" s="33" t="s">
        <v>15</v>
      </c>
      <c r="C116" s="25">
        <v>110</v>
      </c>
      <c r="D116" s="26">
        <v>15.6</v>
      </c>
      <c r="E116" s="27">
        <f t="shared" si="17"/>
        <v>1716</v>
      </c>
    </row>
    <row r="117" ht="15.6" spans="1:5">
      <c r="A117" s="28" t="s">
        <v>20</v>
      </c>
      <c r="B117" s="59"/>
      <c r="C117" s="53"/>
      <c r="D117" s="31"/>
      <c r="E117" s="49"/>
    </row>
    <row r="118" ht="15.6" spans="1:5">
      <c r="A118" s="23" t="s">
        <v>70</v>
      </c>
      <c r="B118" s="33" t="s">
        <v>15</v>
      </c>
      <c r="C118" s="25">
        <v>40</v>
      </c>
      <c r="D118" s="26">
        <v>7.8</v>
      </c>
      <c r="E118" s="27">
        <f t="shared" ref="E118:E121" si="18">C118*D118</f>
        <v>312</v>
      </c>
    </row>
    <row r="119" ht="32.25" customHeight="1" spans="1:5">
      <c r="A119" s="58" t="s">
        <v>48</v>
      </c>
      <c r="B119" s="33" t="s">
        <v>15</v>
      </c>
      <c r="C119" s="25">
        <v>220</v>
      </c>
      <c r="D119" s="26">
        <v>7.8</v>
      </c>
      <c r="E119" s="27">
        <f t="shared" si="18"/>
        <v>1716</v>
      </c>
    </row>
    <row r="120" ht="15.6" spans="1:5">
      <c r="A120" s="23" t="s">
        <v>85</v>
      </c>
      <c r="B120" s="33" t="s">
        <v>15</v>
      </c>
      <c r="C120" s="25">
        <v>550</v>
      </c>
      <c r="D120" s="26">
        <v>7.8</v>
      </c>
      <c r="E120" s="27">
        <f t="shared" si="18"/>
        <v>4290</v>
      </c>
    </row>
    <row r="121" ht="15.6" spans="1:5">
      <c r="A121" s="58" t="s">
        <v>50</v>
      </c>
      <c r="B121" s="33" t="s">
        <v>15</v>
      </c>
      <c r="C121" s="25">
        <v>40</v>
      </c>
      <c r="D121" s="26">
        <v>7.8</v>
      </c>
      <c r="E121" s="27">
        <f t="shared" si="18"/>
        <v>312</v>
      </c>
    </row>
    <row r="122" ht="25.5" customHeight="1" spans="1:5">
      <c r="A122" s="88" t="s">
        <v>86</v>
      </c>
      <c r="B122" s="89">
        <f>SUM(E110:E121)</f>
        <v>19812</v>
      </c>
      <c r="C122" s="90"/>
      <c r="D122" s="90"/>
      <c r="E122" s="91"/>
    </row>
    <row r="123" ht="42.75" customHeight="1" spans="1:5">
      <c r="A123" s="92" t="s">
        <v>87</v>
      </c>
      <c r="B123" s="93">
        <f>SUM(E41:E121)</f>
        <v>130598.5</v>
      </c>
      <c r="C123" s="94"/>
      <c r="D123" s="94"/>
      <c r="E123" s="94"/>
    </row>
    <row r="124" ht="31.5" customHeight="1" spans="1:5">
      <c r="A124" s="95" t="s">
        <v>88</v>
      </c>
      <c r="B124" s="96">
        <f>SUM(B123+B37)</f>
        <v>140603.7</v>
      </c>
      <c r="C124" s="7"/>
      <c r="D124" s="7"/>
      <c r="E124" s="7"/>
    </row>
  </sheetData>
  <mergeCells count="9">
    <mergeCell ref="A5:E5"/>
    <mergeCell ref="B37:E37"/>
    <mergeCell ref="A38:E38"/>
    <mergeCell ref="B60:E60"/>
    <mergeCell ref="B83:E83"/>
    <mergeCell ref="B107:E107"/>
    <mergeCell ref="B122:E122"/>
    <mergeCell ref="B123:E123"/>
    <mergeCell ref="B124:E12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filip</cp:lastModifiedBy>
  <dcterms:created xsi:type="dcterms:W3CDTF">2017-04-30T19:12:00Z</dcterms:created>
  <cp:lastPrinted>2018-06-14T15:16:00Z</cp:lastPrinted>
  <dcterms:modified xsi:type="dcterms:W3CDTF">2018-06-16T12:29:59Z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1033-10.2.0.6080</vt:lpwstr>
  </property>
</Properties>
</file>