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проекты\рабочие проекты\Тихая 2 Бердск\"/>
    </mc:Choice>
  </mc:AlternateContent>
  <xr:revisionPtr revIDLastSave="0" documentId="8_{DCDD1BE5-6C7D-2642-928F-773B1F90E6BC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Общая смета работ" sheetId="1" r:id="rId1"/>
    <sheet name="Натяжные потолки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F15" i="5"/>
  <c r="F16" i="5"/>
  <c r="F17" i="5"/>
  <c r="F18" i="5"/>
  <c r="F19" i="5"/>
  <c r="F20" i="5"/>
  <c r="F21" i="5"/>
  <c r="F22" i="5"/>
  <c r="F23" i="5"/>
  <c r="F24" i="5"/>
  <c r="F25" i="5"/>
  <c r="F26" i="5"/>
  <c r="F2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50" i="5"/>
  <c r="F51" i="5"/>
  <c r="E65" i="1"/>
  <c r="E64" i="1"/>
  <c r="E63" i="1"/>
  <c r="E62" i="1"/>
  <c r="E61" i="1"/>
  <c r="E60" i="1"/>
  <c r="E59" i="1"/>
  <c r="E58" i="1"/>
  <c r="E57" i="1"/>
  <c r="E56" i="1"/>
  <c r="E55" i="1"/>
  <c r="E54" i="1"/>
  <c r="E94" i="1"/>
  <c r="E82" i="1"/>
  <c r="E75" i="1"/>
  <c r="E74" i="1"/>
  <c r="E73" i="1"/>
  <c r="E72" i="1"/>
  <c r="E71" i="1"/>
  <c r="E70" i="1"/>
  <c r="E69" i="1"/>
  <c r="E68" i="1"/>
  <c r="E67" i="1"/>
  <c r="E81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91" i="1"/>
  <c r="E93" i="1"/>
  <c r="E92" i="1"/>
  <c r="E90" i="1"/>
  <c r="E88" i="1"/>
  <c r="E87" i="1"/>
  <c r="E79" i="1"/>
  <c r="E66" i="1"/>
  <c r="E36" i="1"/>
  <c r="E30" i="1"/>
  <c r="E27" i="1"/>
  <c r="E28" i="1"/>
  <c r="E9" i="1"/>
  <c r="E8" i="1"/>
  <c r="E10" i="1"/>
  <c r="E12" i="1"/>
  <c r="E77" i="1"/>
  <c r="E83" i="1"/>
  <c r="E86" i="1"/>
  <c r="E85" i="1"/>
  <c r="E84" i="1"/>
  <c r="E78" i="1"/>
  <c r="E41" i="1"/>
  <c r="E31" i="1"/>
  <c r="E26" i="1"/>
  <c r="E29" i="1"/>
  <c r="E11" i="1"/>
  <c r="E49" i="1"/>
  <c r="E45" i="1"/>
  <c r="E42" i="1"/>
  <c r="E53" i="1"/>
  <c r="E52" i="1"/>
  <c r="E51" i="1"/>
  <c r="E50" i="1"/>
  <c r="E48" i="1"/>
  <c r="E47" i="1"/>
  <c r="E46" i="1"/>
  <c r="E44" i="1"/>
  <c r="E43" i="1"/>
  <c r="E40" i="1"/>
  <c r="E39" i="1"/>
  <c r="E38" i="1"/>
  <c r="E37" i="1"/>
  <c r="E35" i="1"/>
  <c r="E34" i="1"/>
  <c r="E33" i="1"/>
  <c r="E32" i="1"/>
  <c r="E7" i="1"/>
  <c r="E6" i="1"/>
  <c r="E5" i="1"/>
  <c r="E100" i="1"/>
</calcChain>
</file>

<file path=xl/sharedStrings.xml><?xml version="1.0" encoding="utf-8"?>
<sst xmlns="http://schemas.openxmlformats.org/spreadsheetml/2006/main" count="204" uniqueCount="170">
  <si>
    <t>Грунтовка стен под проведение штукатурных работ</t>
  </si>
  <si>
    <t>Грунтовка стен после шлифовки</t>
  </si>
  <si>
    <t>№</t>
  </si>
  <si>
    <t>кол-во</t>
  </si>
  <si>
    <t>шт</t>
  </si>
  <si>
    <t>Итого материалы:</t>
  </si>
  <si>
    <t xml:space="preserve">Шлифовка ГКЛ потолка под покраску </t>
  </si>
  <si>
    <t xml:space="preserve">Грунтовка ГКЛ потолка под покраску </t>
  </si>
  <si>
    <t>Высококачественная покраска стен на два раза с помощью краскопульта (все циклы выполняются под проявочную лампу)</t>
  </si>
  <si>
    <t>Монтаж ГКЛ потолка на металлокаркасе</t>
  </si>
  <si>
    <t>Установка перфугла на потолок</t>
  </si>
  <si>
    <t>Шлифовка потолка под наклейкку секлохолса включая тарец</t>
  </si>
  <si>
    <t xml:space="preserve">Финишное шпатлевание ГКЛ потолка под покраску </t>
  </si>
  <si>
    <t>Высококачественная покраска ГКЛ потолка на два раза безвоздушным краскопультом</t>
  </si>
  <si>
    <t>Наклейка стеклохолста на потллок под покраску включая торец</t>
  </si>
  <si>
    <t>Грунтовка стен под шпатлевание, керамогранит и шпонированные панели</t>
  </si>
  <si>
    <t>Нанесение на стены кварцевого укрепляющего  состава Су Куш</t>
  </si>
  <si>
    <t>Настил фанеры на пол под инженерную доску (клей/дюбельгвозди)</t>
  </si>
  <si>
    <t>Шлифовка фанеры под инженерную доску</t>
  </si>
  <si>
    <t>Настил инженерной доски елочкой (клей/пневмогвозди в паз)</t>
  </si>
  <si>
    <t xml:space="preserve">Шпатлевание потолка под стеклохолст </t>
  </si>
  <si>
    <t xml:space="preserve">Грунтовка потолка после шлифовки </t>
  </si>
  <si>
    <t>Грунтовка пола под наклейку фанеры</t>
  </si>
  <si>
    <t>Итого работ на сумму:</t>
  </si>
  <si>
    <t>Запил 45° угла керамогранит</t>
  </si>
  <si>
    <t>Наименование работ и материалов</t>
  </si>
  <si>
    <t>Ед. изм.</t>
  </si>
  <si>
    <t>Выполнено работ</t>
  </si>
  <si>
    <t>Цена за ед. / руб.</t>
  </si>
  <si>
    <t>Всего / руб</t>
  </si>
  <si>
    <t xml:space="preserve">       СПЕЦИФИКАЦИЯ РАБОТ</t>
  </si>
  <si>
    <t>Монтаж багета ПВХ</t>
  </si>
  <si>
    <t>мп</t>
  </si>
  <si>
    <t>Монтаж перегиба потолка</t>
  </si>
  <si>
    <t>м2</t>
  </si>
  <si>
    <t>Монтаж скрытой ниши под гардину</t>
  </si>
  <si>
    <t xml:space="preserve">Монтаж закладных под точ.свет.+ установка </t>
  </si>
  <si>
    <t>Транспортные расходы</t>
  </si>
  <si>
    <t>Итого работ:</t>
  </si>
  <si>
    <t xml:space="preserve">       СПЕЦИФИКАЦИЯ МАТЕРИАЛОВ</t>
  </si>
  <si>
    <t>Пленка ПВХ 3.2м. Белая матовая (MSD премиум)</t>
  </si>
  <si>
    <t>Обработка углов в потолке ПВХ</t>
  </si>
  <si>
    <t>Багет ПВХ стеновой (премиум)</t>
  </si>
  <si>
    <t>Труба алюминиевая 30*30</t>
  </si>
  <si>
    <t>Профиль ПП60*27</t>
  </si>
  <si>
    <t>Фанера хвоя 18мм</t>
  </si>
  <si>
    <t>Основание под точечный светильник</t>
  </si>
  <si>
    <t>Подвес прямой</t>
  </si>
  <si>
    <t>Провод</t>
  </si>
  <si>
    <t>Колодка соед.</t>
  </si>
  <si>
    <t>Угол огибочный, алюминиевый</t>
  </si>
  <si>
    <t>Клей для керамогранита</t>
  </si>
  <si>
    <t>Уголок крепёжный, усиленный</t>
  </si>
  <si>
    <t>Комплект крепежа</t>
  </si>
  <si>
    <t>Всего по смете:</t>
  </si>
  <si>
    <t>Заказчик__________________</t>
  </si>
  <si>
    <t xml:space="preserve">                                        подпись</t>
  </si>
  <si>
    <t>Наименование работ</t>
  </si>
  <si>
    <t>кол-во м²</t>
  </si>
  <si>
    <r>
      <t xml:space="preserve">Сантехнические  работы </t>
    </r>
    <r>
      <rPr>
        <b/>
        <i/>
        <sz val="10"/>
        <color rgb="FF000000"/>
        <rFont val="Calibri"/>
        <family val="2"/>
        <charset val="204"/>
      </rPr>
      <t>(смотрите лист "Сантехника")</t>
    </r>
  </si>
  <si>
    <t>позиции</t>
  </si>
  <si>
    <t>Стоимость м² / руб.</t>
  </si>
  <si>
    <t>Сумма / руб.</t>
  </si>
  <si>
    <t xml:space="preserve">                                           Натяжные потолки</t>
  </si>
  <si>
    <t xml:space="preserve">                                          Сантехнические работы</t>
  </si>
  <si>
    <t>Высококачественная штукатурка стен в уровень  по маякам соблюдая углы 90° (средний слой 40 мм)</t>
  </si>
  <si>
    <t>пересчитать по факту</t>
  </si>
  <si>
    <t>Установка внешних перфуглов</t>
  </si>
  <si>
    <t>Монтаж фальшстен из ГКЛ 12,5 мм в два слоя по металлокаркасу (цокольный этаж)</t>
  </si>
  <si>
    <t xml:space="preserve">Замазка стыков и примыканий ГКЛ включая проклейку перфорированной лентой </t>
  </si>
  <si>
    <t>Монтаж ГКЛ конструкций по металлокаркасу (ниши, короба, конструкция под биокамин) м.п/м²</t>
  </si>
  <si>
    <t>Зашивка инсталяции ГКЛ две плоскости шт. (унитазы, биде)</t>
  </si>
  <si>
    <t>Замазка стыков и примыканий ГКЛ потолка включая проклейку перфорированной лентой</t>
  </si>
  <si>
    <t>Грунтовка ГКЛ потолка под укрепляющий слой Сукуш  включая торцы опуска  м²/ м.п.</t>
  </si>
  <si>
    <t>Нанесение укрепляющего слоя Сукуш под финишное шпатлевание</t>
  </si>
  <si>
    <t>Нанесение укрепляющего слоя Сукуш под протяжку плоскости потолка</t>
  </si>
  <si>
    <t>Грунтовка стен под нанесение укрепляющего состава Сукуш</t>
  </si>
  <si>
    <t>Наклейка стеклохолста на стены под покраску и декоративную штукатурку</t>
  </si>
  <si>
    <t>Финишное шпатлевание стен под и тдекоративную штукатуркупокраску на два раза</t>
  </si>
  <si>
    <t>Грунтовка стен под покраску и декоративную штукатурку</t>
  </si>
  <si>
    <t>по месту</t>
  </si>
  <si>
    <t>Чистый рез керамогранита с формированием заводской кромки</t>
  </si>
  <si>
    <t>Нанесение  кварцевого укрепляющего состава Сукуш на стены прод покраску и декоративную штукатурку</t>
  </si>
  <si>
    <t>Шлифовка стен под покраску и декоративную штукатурку</t>
  </si>
  <si>
    <t>Декорпативная штукатурка стен</t>
  </si>
  <si>
    <t xml:space="preserve">Укладка керамогранита на стены </t>
  </si>
  <si>
    <t>Расходники на укладку керамогранита (круг шлифовальный-черепашка, алмазные диски и т.д)</t>
  </si>
  <si>
    <t>по чекам</t>
  </si>
  <si>
    <t>Расшивка швов эпоксидной затиркой</t>
  </si>
  <si>
    <t xml:space="preserve">Расшивка керамогранита на полу эпоксидной затиркой </t>
  </si>
  <si>
    <r>
      <t xml:space="preserve">Укладка керамогранита на пол    </t>
    </r>
    <r>
      <rPr>
        <sz val="9"/>
        <color rgb="FF000000"/>
        <rFont val="Calibri"/>
        <family val="2"/>
        <charset val="204"/>
      </rPr>
      <t xml:space="preserve">(елка 200*1200/шир.формат 800*800/600*1200/400*800/600*600) </t>
    </r>
  </si>
  <si>
    <t>Монтаж опусков ГКЛ потолков в цоколе и на первом этаже все плоскости м.п/м²</t>
  </si>
  <si>
    <t>Монтаж аллюминиевого каркаса под напольный плинтус</t>
  </si>
  <si>
    <t>Грунтовка напольного плинтуса под покраску специальным грунтом</t>
  </si>
  <si>
    <t xml:space="preserve">Покраска напольного плинтуса </t>
  </si>
  <si>
    <t xml:space="preserve">Монтаж напольного плинтуса </t>
  </si>
  <si>
    <t>Замазка примыкания металлического каркаса под плинтус</t>
  </si>
  <si>
    <t>Гидроизоляция пола и стен (мокрые зоны) м.п</t>
  </si>
  <si>
    <t>Штукатурка потолка (ниша под шторы) м.п</t>
  </si>
  <si>
    <t>Шлифовка потолка под шпатлевание  (ниша под шторы) м.п</t>
  </si>
  <si>
    <t>Шпатлевание потолка под стеклохолст м.п</t>
  </si>
  <si>
    <t>Грунтовка потолка под Сукуш (ниша под шторы) м.п</t>
  </si>
  <si>
    <t>Нанесение укрепляющего слоя на потолок под стеклохолст (ниша под шторы) м.п</t>
  </si>
  <si>
    <t>Шлифовка потолка под стеклохолст (ниша под шторы) м.п</t>
  </si>
  <si>
    <t>Грунтовка потолка под наклейку стеклохолста (ниша под шторы) м.п</t>
  </si>
  <si>
    <t>Наклейка стеклохолста на потолок (ниша под шторы) м.п</t>
  </si>
  <si>
    <t>Нанесение укрепляющего слоя Сукуш на потолок (ниша под шторы) м.п</t>
  </si>
  <si>
    <t>Финишное шпатлевание потолка под покраску (ниша под шторы) м.п</t>
  </si>
  <si>
    <t>Шлифовка потолка под проявочную лампу (ниша под шторы) м.п</t>
  </si>
  <si>
    <t>Грунтовка потолка под покраску (ниша под шторы) м.п.</t>
  </si>
  <si>
    <t>Высококачественная покраска потолка на два раза (ниша под шторы) м.п.</t>
  </si>
  <si>
    <t>Заливка подиума под душевую с уклоном под душевой трап (грунтовка, бетоноконтакт, армированиен, выставление маяков, заливка, гидроизоляция) компл. шт.</t>
  </si>
  <si>
    <t>Шлифовка стен под обои стеклохолст, декоративку</t>
  </si>
  <si>
    <t>Базовое шпатлевание стен на два раза под обои и стеклохолст и декоративную штукатурку</t>
  </si>
  <si>
    <t>Дефектовка штукатурки стен под покраску, декоративную штукатурку, обои (шлифовка)</t>
  </si>
  <si>
    <t>Наклейка декоративного пано на стену в детской комнате</t>
  </si>
  <si>
    <t>Замазка стыков и примыканий молдингов  с обеих сторон  включая шлимфовку м.п</t>
  </si>
  <si>
    <t>Наклейка молдингов на стены с запилом угла под 45° м.п</t>
  </si>
  <si>
    <t>Грунтовка молдингов под покраску специальной грунтовкой</t>
  </si>
  <si>
    <t>Покраска молдингов надва раза</t>
  </si>
  <si>
    <t>Замазка стыков и примыканий панелей включая шлифовку</t>
  </si>
  <si>
    <t>Грунтовка декоративных панелей под покраску</t>
  </si>
  <si>
    <t>Монтаж декоративных панелей на стены включая подрезку</t>
  </si>
  <si>
    <t>Высококачественная покраска панелей</t>
  </si>
  <si>
    <t>Подливка стяжки в душевых поддонах 2 этаж под уклоном для душенвого трапа более 50 мм</t>
  </si>
  <si>
    <t>по факту</t>
  </si>
  <si>
    <t>Подрядчик________________</t>
  </si>
  <si>
    <t>Нанесение на оконные откосы кварцевого укрепляющего  состава Сукуш</t>
  </si>
  <si>
    <t>Грунтовка откосов под нанесение укрепляющего состава Сукуш</t>
  </si>
  <si>
    <t>Дефектовка штукатурки откосов под покраску, декоративную штукатурку, обои (шлифовка)</t>
  </si>
  <si>
    <t>Базовое шпатлевание откосов на два раза под тпокраску</t>
  </si>
  <si>
    <t>Шлифовка откосов под стеклохолст</t>
  </si>
  <si>
    <t>Грунтовка откосов после шлифовки</t>
  </si>
  <si>
    <t xml:space="preserve">Наклейка стеклохолста на откосы под покраску </t>
  </si>
  <si>
    <t xml:space="preserve">Нанесение  кварцевого укрепляющего состава Сукуш на откосы прод покраску </t>
  </si>
  <si>
    <t>Финишное шпатлевание откосов под покраску</t>
  </si>
  <si>
    <t>Шлифовка откосов под покраску</t>
  </si>
  <si>
    <t>Грунтовка откосов под покраску и декоративную штукатурку</t>
  </si>
  <si>
    <t>Высококачественная покраска откосов на два раза с помощью краскопульта (все циклы выполняются под проявочную лампу)</t>
  </si>
  <si>
    <t>Приложение №1 к договору подряда №010 от 10.05.2022</t>
  </si>
  <si>
    <t>Смета на выполнение отделочных работ по адресу:  Бердск, Тихая,2</t>
  </si>
  <si>
    <t xml:space="preserve">СМЕТА </t>
  </si>
  <si>
    <t xml:space="preserve"> на выполнение работ по монтажу натяжных потолков </t>
  </si>
  <si>
    <t>Объект: гБердск улТихая 2 (EvroKraab)</t>
  </si>
  <si>
    <t xml:space="preserve">Заказчик: </t>
  </si>
  <si>
    <t>Номер</t>
  </si>
  <si>
    <t>позиции по смете</t>
  </si>
  <si>
    <t>Монтаж теневого багета EvroKraab</t>
  </si>
  <si>
    <t>Монтаж потолка ПВХ в профиль EvroKraab</t>
  </si>
  <si>
    <t>Монтаж угла огибочного</t>
  </si>
  <si>
    <t>Монтаж доп.углов на профиле EvroKraab</t>
  </si>
  <si>
    <t>Монтаж закладных под люстру(без монтажа люстры)</t>
  </si>
  <si>
    <t>Монтаж закладных под люстру 4 точки крепления (без монтажа люстры)</t>
  </si>
  <si>
    <t>Монтаж закладных под люстру 9 точек крепления (без монтажа люстры)</t>
  </si>
  <si>
    <t>Монтаж закладных под накладной светильник (без монтажа светильника)</t>
  </si>
  <si>
    <t>Монтаж закладных под светильник на подвесе (без монтажа светильника)</t>
  </si>
  <si>
    <t>Пленка ПВХ 5.0м. Белая матовая (MSD премиум)</t>
  </si>
  <si>
    <t>Багет теневой EvroKraab</t>
  </si>
  <si>
    <t>Протекторное кольцо до D90</t>
  </si>
  <si>
    <t>Плёнка укрывочная со скотчем (рулон)</t>
  </si>
  <si>
    <t>Составил:</t>
  </si>
  <si>
    <t>_________</t>
  </si>
  <si>
    <t>Никитенко В.О.</t>
  </si>
  <si>
    <t>_________________</t>
  </si>
  <si>
    <t>подпись</t>
  </si>
  <si>
    <t>дата</t>
  </si>
  <si>
    <t>Согласовал:</t>
  </si>
  <si>
    <t>________</t>
  </si>
  <si>
    <t>*Дополнительные работы обсуждаются с заказчиком</t>
  </si>
  <si>
    <r>
      <t xml:space="preserve">Монтаж натяжных потолков  без стоимости материалов </t>
    </r>
    <r>
      <rPr>
        <b/>
        <i/>
        <sz val="10"/>
        <color rgb="FF000000"/>
        <rFont val="Calibri"/>
        <family val="2"/>
        <charset val="204"/>
      </rPr>
      <t>(смотрите лист "Натяжные потолки")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</si>
</sst>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р_."/>
  </numFmts>
  <fonts count="2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sz val="10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b/>
      <sz val="8"/>
      <name val="Calibri"/>
      <family val="2"/>
      <charset val="204"/>
      <scheme val="minor"/>
    </font>
    <font>
      <i/>
      <sz val="9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i/>
      <sz val="9"/>
      <color theme="1" tint="0.499984740745262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Times New Roman Cyr"/>
      <family val="1"/>
      <charset val="204"/>
    </font>
    <font>
      <b/>
      <sz val="12"/>
      <color theme="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6"/>
      <name val="Arial Cyr"/>
      <family val="2"/>
      <charset val="204"/>
    </font>
    <font>
      <b/>
      <sz val="9"/>
      <name val="Arial Cyr"/>
      <family val="2"/>
      <charset val="204"/>
    </font>
    <font>
      <b/>
      <sz val="12"/>
      <name val="Arial Cyr"/>
      <charset val="204"/>
    </font>
    <font>
      <sz val="8"/>
      <name val="Arial Cyr"/>
      <family val="2"/>
      <charset val="204"/>
    </font>
    <font>
      <b/>
      <u/>
      <sz val="12"/>
      <name val="Arial Cyr"/>
      <charset val="204"/>
    </font>
    <font>
      <sz val="8"/>
      <name val="Arial Cyr"/>
      <charset val="204"/>
    </font>
    <font>
      <i/>
      <sz val="9"/>
      <color theme="1" tint="0.34998626667073579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EEECE1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/>
    <xf numFmtId="0" fontId="0" fillId="0" borderId="0" xfId="0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1" fontId="3" fillId="0" borderId="0" xfId="0" applyNumberFormat="1" applyFont="1"/>
    <xf numFmtId="0" fontId="5" fillId="0" borderId="0" xfId="0" applyFont="1" applyAlignment="1">
      <alignment wrapText="1"/>
    </xf>
    <xf numFmtId="0" fontId="4" fillId="0" borderId="18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8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7" fillId="0" borderId="3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/>
    </xf>
    <xf numFmtId="0" fontId="4" fillId="0" borderId="38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9" xfId="0" applyFont="1" applyBorder="1" applyAlignment="1">
      <alignment horizontal="left" wrapText="1"/>
    </xf>
    <xf numFmtId="0" fontId="4" fillId="0" borderId="3" xfId="0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164" fontId="18" fillId="2" borderId="16" xfId="0" applyNumberFormat="1" applyFont="1" applyFill="1" applyBorder="1" applyAlignment="1">
      <alignment horizontal="center" vertical="center" wrapText="1"/>
    </xf>
    <xf numFmtId="164" fontId="18" fillId="2" borderId="1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distributed" vertical="center" wrapText="1"/>
    </xf>
    <xf numFmtId="1" fontId="3" fillId="0" borderId="20" xfId="0" applyNumberFormat="1" applyFont="1" applyBorder="1" applyAlignment="1">
      <alignment horizontal="distributed" vertical="center" wrapText="1"/>
    </xf>
    <xf numFmtId="1" fontId="3" fillId="0" borderId="21" xfId="0" applyNumberFormat="1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distributed" vertical="center" wrapText="1"/>
    </xf>
    <xf numFmtId="1" fontId="3" fillId="0" borderId="3" xfId="0" applyNumberFormat="1" applyFont="1" applyBorder="1" applyAlignment="1">
      <alignment horizontal="distributed" vertical="center" wrapText="1"/>
    </xf>
    <xf numFmtId="1" fontId="3" fillId="0" borderId="22" xfId="0" applyNumberFormat="1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distributed" vertical="center" wrapText="1"/>
    </xf>
    <xf numFmtId="0" fontId="3" fillId="3" borderId="19" xfId="0" applyFont="1" applyFill="1" applyBorder="1" applyAlignment="1">
      <alignment horizontal="distributed" vertical="center" wrapText="1"/>
    </xf>
    <xf numFmtId="0" fontId="3" fillId="0" borderId="8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distributed" vertical="center" wrapText="1"/>
    </xf>
    <xf numFmtId="1" fontId="3" fillId="0" borderId="30" xfId="0" applyNumberFormat="1" applyFont="1" applyBorder="1" applyAlignment="1">
      <alignment horizontal="distributed" vertical="center" wrapText="1"/>
    </xf>
    <xf numFmtId="0" fontId="3" fillId="0" borderId="31" xfId="0" applyFont="1" applyBorder="1" applyAlignment="1">
      <alignment horizontal="distributed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0" fillId="0" borderId="27" xfId="0" applyNumberFormat="1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 wrapText="1"/>
    </xf>
    <xf numFmtId="1" fontId="21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0" fillId="0" borderId="46" xfId="0" applyBorder="1"/>
    <xf numFmtId="0" fontId="23" fillId="0" borderId="0" xfId="0" applyFont="1" applyAlignment="1">
      <alignment horizontal="center" vertical="top"/>
    </xf>
    <xf numFmtId="1" fontId="21" fillId="0" borderId="1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right"/>
    </xf>
    <xf numFmtId="0" fontId="0" fillId="0" borderId="11" xfId="0" applyBorder="1"/>
    <xf numFmtId="0" fontId="0" fillId="0" borderId="12" xfId="0" applyBorder="1"/>
    <xf numFmtId="0" fontId="23" fillId="0" borderId="12" xfId="0" applyFont="1" applyBorder="1" applyAlignment="1">
      <alignment horizontal="center" vertical="top"/>
    </xf>
    <xf numFmtId="0" fontId="23" fillId="0" borderId="47" xfId="0" applyFont="1" applyBorder="1" applyAlignment="1">
      <alignment horizontal="center" vertical="top"/>
    </xf>
    <xf numFmtId="0" fontId="24" fillId="0" borderId="0" xfId="0" applyFont="1" applyFill="1" applyBorder="1" applyAlignment="1">
      <alignment horizontal="left"/>
    </xf>
    <xf numFmtId="1" fontId="3" fillId="0" borderId="0" xfId="0" applyNumberFormat="1" applyFont="1" applyAlignment="1">
      <alignment horizontal="center" vertical="center" wrapText="1"/>
    </xf>
    <xf numFmtId="0" fontId="4" fillId="0" borderId="52" xfId="0" applyFont="1" applyBorder="1" applyAlignment="1">
      <alignment wrapText="1"/>
    </xf>
    <xf numFmtId="0" fontId="11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 wrapText="1"/>
    </xf>
    <xf numFmtId="0" fontId="25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4" fillId="0" borderId="12" xfId="0" applyFont="1" applyBorder="1" applyAlignment="1"/>
    <xf numFmtId="0" fontId="5" fillId="0" borderId="0" xfId="0" applyFont="1" applyAlignment="1"/>
    <xf numFmtId="0" fontId="7" fillId="7" borderId="41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wrapText="1"/>
    </xf>
    <xf numFmtId="0" fontId="7" fillId="0" borderId="12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7" fillId="0" borderId="26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5" fillId="8" borderId="26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/>
    </xf>
    <xf numFmtId="0" fontId="16" fillId="2" borderId="44" xfId="0" applyFont="1" applyFill="1" applyBorder="1" applyAlignment="1">
      <alignment horizontal="center"/>
    </xf>
    <xf numFmtId="0" fontId="16" fillId="2" borderId="45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164" fontId="18" fillId="2" borderId="49" xfId="0" applyNumberFormat="1" applyFont="1" applyFill="1" applyBorder="1" applyAlignment="1">
      <alignment horizontal="center" vertical="center" wrapText="1"/>
    </xf>
    <xf numFmtId="164" fontId="18" fillId="2" borderId="50" xfId="0" applyNumberFormat="1" applyFont="1" applyFill="1" applyBorder="1" applyAlignment="1">
      <alignment horizontal="center" vertical="center" wrapText="1"/>
    </xf>
    <xf numFmtId="164" fontId="18" fillId="2" borderId="51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1339850</xdr:colOff>
      <xdr:row>4</xdr:row>
      <xdr:rowOff>0</xdr:rowOff>
    </xdr:to>
    <xdr:pic>
      <xdr:nvPicPr>
        <xdr:cNvPr id="2" name="Рисунок 1" descr="баннер.jpg">
          <a:extLst>
            <a:ext uri="{FF2B5EF4-FFF2-40B4-BE49-F238E27FC236}">
              <a16:creationId xmlns:a16="http://schemas.microsoft.com/office/drawing/2014/main" id="{AF825D5D-30CE-4CC1-AD9D-D344F2FD5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595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4"/>
  <sheetViews>
    <sheetView tabSelected="1" topLeftCell="C65" zoomScaleNormal="100" workbookViewId="0">
      <selection activeCell="E96" sqref="E96"/>
    </sheetView>
  </sheetViews>
  <sheetFormatPr defaultRowHeight="15" x14ac:dyDescent="0.2"/>
  <cols>
    <col min="1" max="1" width="5.109375" style="29" customWidth="1"/>
    <col min="2" max="2" width="31.07421875" style="1" customWidth="1"/>
    <col min="3" max="3" width="17.484375" customWidth="1"/>
    <col min="4" max="4" width="17.62109375" customWidth="1"/>
    <col min="5" max="5" width="19.50390625" customWidth="1"/>
    <col min="6" max="6" width="24.078125" customWidth="1"/>
    <col min="7" max="7" width="8.7421875" customWidth="1"/>
    <col min="8" max="8" width="4.16796875" customWidth="1"/>
    <col min="9" max="1017" width="8.7421875" customWidth="1"/>
  </cols>
  <sheetData>
    <row r="1" spans="1:6" ht="32.25" customHeight="1" x14ac:dyDescent="0.2">
      <c r="A1" s="30"/>
      <c r="B1" s="105" t="s">
        <v>139</v>
      </c>
      <c r="C1" s="105"/>
      <c r="D1" s="105"/>
      <c r="E1" s="31"/>
    </row>
    <row r="2" spans="1:6" ht="14.25" customHeight="1" thickBot="1" x14ac:dyDescent="0.25">
      <c r="A2" s="30"/>
      <c r="B2" s="106" t="s">
        <v>140</v>
      </c>
      <c r="C2" s="106"/>
      <c r="D2" s="106"/>
      <c r="E2" s="106"/>
      <c r="F2" s="2"/>
    </row>
    <row r="3" spans="1:6" x14ac:dyDescent="0.2">
      <c r="A3" s="47" t="s">
        <v>2</v>
      </c>
      <c r="B3" s="108" t="s">
        <v>57</v>
      </c>
      <c r="C3" s="110" t="s">
        <v>58</v>
      </c>
      <c r="D3" s="110" t="s">
        <v>61</v>
      </c>
      <c r="E3" s="112" t="s">
        <v>62</v>
      </c>
      <c r="F3" s="2"/>
    </row>
    <row r="4" spans="1:6" s="8" customFormat="1" ht="24.75" customHeight="1" thickBot="1" x14ac:dyDescent="0.25">
      <c r="A4" s="48" t="s">
        <v>60</v>
      </c>
      <c r="B4" s="109"/>
      <c r="C4" s="111"/>
      <c r="D4" s="111"/>
      <c r="E4" s="113"/>
      <c r="F4" s="7"/>
    </row>
    <row r="5" spans="1:6" s="4" customFormat="1" ht="25.5" x14ac:dyDescent="0.2">
      <c r="A5" s="32">
        <v>2</v>
      </c>
      <c r="B5" s="16" t="s">
        <v>0</v>
      </c>
      <c r="C5" s="17">
        <v>0</v>
      </c>
      <c r="D5" s="17">
        <v>20</v>
      </c>
      <c r="E5" s="18">
        <f t="shared" ref="E5:E88" si="0">D5*C5</f>
        <v>0</v>
      </c>
      <c r="F5" s="3"/>
    </row>
    <row r="6" spans="1:6" s="6" customFormat="1" ht="39" customHeight="1" x14ac:dyDescent="0.2">
      <c r="A6" s="32">
        <v>4</v>
      </c>
      <c r="B6" s="16" t="s">
        <v>65</v>
      </c>
      <c r="C6" s="17">
        <v>0</v>
      </c>
      <c r="D6" s="17">
        <v>400</v>
      </c>
      <c r="E6" s="18">
        <f t="shared" si="0"/>
        <v>0</v>
      </c>
      <c r="F6" s="5"/>
    </row>
    <row r="7" spans="1:6" s="8" customFormat="1" x14ac:dyDescent="0.2">
      <c r="A7" s="33">
        <v>8</v>
      </c>
      <c r="B7" s="16" t="s">
        <v>67</v>
      </c>
      <c r="C7" s="20">
        <v>57</v>
      </c>
      <c r="D7" s="17">
        <v>100</v>
      </c>
      <c r="E7" s="18">
        <f t="shared" si="0"/>
        <v>5700</v>
      </c>
      <c r="F7" s="96" t="s">
        <v>66</v>
      </c>
    </row>
    <row r="8" spans="1:6" s="8" customFormat="1" ht="37.5" x14ac:dyDescent="0.2">
      <c r="A8" s="33">
        <v>9</v>
      </c>
      <c r="B8" s="16" t="s">
        <v>68</v>
      </c>
      <c r="C8" s="20">
        <v>25.47</v>
      </c>
      <c r="D8" s="17">
        <v>700</v>
      </c>
      <c r="E8" s="18">
        <f t="shared" si="0"/>
        <v>17829</v>
      </c>
      <c r="F8" s="35"/>
    </row>
    <row r="9" spans="1:6" s="8" customFormat="1" ht="37.5" x14ac:dyDescent="0.2">
      <c r="A9" s="33">
        <v>10</v>
      </c>
      <c r="B9" s="16" t="s">
        <v>69</v>
      </c>
      <c r="C9" s="20">
        <v>41.6</v>
      </c>
      <c r="D9" s="17">
        <v>80</v>
      </c>
      <c r="E9" s="18">
        <f t="shared" si="0"/>
        <v>3328</v>
      </c>
      <c r="F9" s="35"/>
    </row>
    <row r="10" spans="1:6" s="8" customFormat="1" ht="37.5" x14ac:dyDescent="0.2">
      <c r="A10" s="33">
        <v>11</v>
      </c>
      <c r="B10" s="16" t="s">
        <v>70</v>
      </c>
      <c r="C10" s="20">
        <v>65.489999999999995</v>
      </c>
      <c r="D10" s="17">
        <v>700</v>
      </c>
      <c r="E10" s="18">
        <f t="shared" si="0"/>
        <v>45843</v>
      </c>
      <c r="F10" s="35"/>
    </row>
    <row r="11" spans="1:6" s="8" customFormat="1" ht="25.5" x14ac:dyDescent="0.2">
      <c r="A11" s="33">
        <v>12</v>
      </c>
      <c r="B11" s="19" t="s">
        <v>71</v>
      </c>
      <c r="C11" s="20">
        <v>4</v>
      </c>
      <c r="D11" s="20">
        <v>1400</v>
      </c>
      <c r="E11" s="21">
        <f t="shared" si="0"/>
        <v>5600</v>
      </c>
      <c r="F11" s="7"/>
    </row>
    <row r="12" spans="1:6" s="8" customFormat="1" ht="25.5" x14ac:dyDescent="0.2">
      <c r="A12" s="33">
        <v>13</v>
      </c>
      <c r="B12" s="22" t="s">
        <v>97</v>
      </c>
      <c r="C12" s="24">
        <v>38</v>
      </c>
      <c r="D12" s="24">
        <v>150</v>
      </c>
      <c r="E12" s="23">
        <f t="shared" ref="E12:E28" si="1">D12*C12</f>
        <v>5700</v>
      </c>
      <c r="F12" s="7"/>
    </row>
    <row r="13" spans="1:6" s="8" customFormat="1" ht="25.5" x14ac:dyDescent="0.2">
      <c r="A13" s="34">
        <v>14</v>
      </c>
      <c r="B13" s="19" t="s">
        <v>98</v>
      </c>
      <c r="C13" s="46">
        <v>11.12</v>
      </c>
      <c r="D13" s="46">
        <v>400</v>
      </c>
      <c r="E13" s="21">
        <f t="shared" si="1"/>
        <v>4448</v>
      </c>
      <c r="F13" s="7"/>
    </row>
    <row r="14" spans="1:6" s="8" customFormat="1" ht="25.5" x14ac:dyDescent="0.2">
      <c r="A14" s="34">
        <v>15</v>
      </c>
      <c r="B14" s="19" t="s">
        <v>99</v>
      </c>
      <c r="C14" s="46">
        <v>11.12</v>
      </c>
      <c r="D14" s="46">
        <v>80</v>
      </c>
      <c r="E14" s="21">
        <f t="shared" si="1"/>
        <v>889.59999999999991</v>
      </c>
      <c r="F14" s="7"/>
    </row>
    <row r="15" spans="1:6" s="8" customFormat="1" ht="25.5" x14ac:dyDescent="0.2">
      <c r="A15" s="34">
        <v>16</v>
      </c>
      <c r="B15" s="19" t="s">
        <v>101</v>
      </c>
      <c r="C15" s="46">
        <v>11.12</v>
      </c>
      <c r="D15" s="46">
        <v>25</v>
      </c>
      <c r="E15" s="21">
        <f t="shared" si="1"/>
        <v>278</v>
      </c>
      <c r="F15" s="7"/>
    </row>
    <row r="16" spans="1:6" s="8" customFormat="1" ht="37.5" x14ac:dyDescent="0.2">
      <c r="A16" s="34">
        <v>17</v>
      </c>
      <c r="B16" s="19" t="s">
        <v>102</v>
      </c>
      <c r="C16" s="46">
        <v>11.12</v>
      </c>
      <c r="D16" s="46">
        <v>70</v>
      </c>
      <c r="E16" s="21">
        <f t="shared" si="1"/>
        <v>778.4</v>
      </c>
      <c r="F16" s="7"/>
    </row>
    <row r="17" spans="1:6" s="8" customFormat="1" ht="25.5" x14ac:dyDescent="0.2">
      <c r="A17" s="34">
        <v>18</v>
      </c>
      <c r="B17" s="19" t="s">
        <v>100</v>
      </c>
      <c r="C17" s="46">
        <v>11.12</v>
      </c>
      <c r="D17" s="46">
        <v>200</v>
      </c>
      <c r="E17" s="21">
        <f t="shared" si="1"/>
        <v>2224</v>
      </c>
      <c r="F17" s="7"/>
    </row>
    <row r="18" spans="1:6" s="8" customFormat="1" ht="25.5" x14ac:dyDescent="0.2">
      <c r="A18" s="34">
        <v>19</v>
      </c>
      <c r="B18" s="19" t="s">
        <v>103</v>
      </c>
      <c r="C18" s="46">
        <v>11.12</v>
      </c>
      <c r="D18" s="46">
        <v>80</v>
      </c>
      <c r="E18" s="21">
        <f t="shared" si="1"/>
        <v>889.59999999999991</v>
      </c>
      <c r="F18" s="7"/>
    </row>
    <row r="19" spans="1:6" s="8" customFormat="1" ht="25.5" x14ac:dyDescent="0.2">
      <c r="A19" s="34">
        <v>20</v>
      </c>
      <c r="B19" s="19" t="s">
        <v>104</v>
      </c>
      <c r="C19" s="46">
        <v>11.12</v>
      </c>
      <c r="D19" s="46">
        <v>25</v>
      </c>
      <c r="E19" s="21">
        <f t="shared" si="1"/>
        <v>278</v>
      </c>
      <c r="F19" s="7"/>
    </row>
    <row r="20" spans="1:6" s="8" customFormat="1" ht="25.5" x14ac:dyDescent="0.2">
      <c r="A20" s="34">
        <v>21</v>
      </c>
      <c r="B20" s="19" t="s">
        <v>105</v>
      </c>
      <c r="C20" s="46">
        <v>11.12</v>
      </c>
      <c r="D20" s="46">
        <v>200</v>
      </c>
      <c r="E20" s="21">
        <f t="shared" si="1"/>
        <v>2224</v>
      </c>
      <c r="F20" s="7"/>
    </row>
    <row r="21" spans="1:6" s="8" customFormat="1" ht="28.5" customHeight="1" x14ac:dyDescent="0.2">
      <c r="A21" s="34">
        <v>22</v>
      </c>
      <c r="B21" s="19" t="s">
        <v>106</v>
      </c>
      <c r="C21" s="46">
        <v>11.12</v>
      </c>
      <c r="D21" s="46">
        <v>70</v>
      </c>
      <c r="E21" s="21">
        <f t="shared" si="1"/>
        <v>778.4</v>
      </c>
      <c r="F21" s="7"/>
    </row>
    <row r="22" spans="1:6" s="8" customFormat="1" ht="28.5" customHeight="1" x14ac:dyDescent="0.2">
      <c r="A22" s="34">
        <v>23</v>
      </c>
      <c r="B22" s="19" t="s">
        <v>107</v>
      </c>
      <c r="C22" s="46">
        <v>11.12</v>
      </c>
      <c r="D22" s="46">
        <v>220</v>
      </c>
      <c r="E22" s="21">
        <f t="shared" si="1"/>
        <v>2446.3999999999996</v>
      </c>
      <c r="F22" s="7"/>
    </row>
    <row r="23" spans="1:6" s="8" customFormat="1" ht="28.5" customHeight="1" x14ac:dyDescent="0.2">
      <c r="A23" s="34">
        <v>24</v>
      </c>
      <c r="B23" s="19" t="s">
        <v>108</v>
      </c>
      <c r="C23" s="46">
        <v>11.12</v>
      </c>
      <c r="D23" s="46">
        <v>100</v>
      </c>
      <c r="E23" s="21">
        <f t="shared" si="1"/>
        <v>1112</v>
      </c>
      <c r="F23" s="7"/>
    </row>
    <row r="24" spans="1:6" s="8" customFormat="1" ht="28.5" customHeight="1" x14ac:dyDescent="0.2">
      <c r="A24" s="34">
        <v>25</v>
      </c>
      <c r="B24" s="19" t="s">
        <v>109</v>
      </c>
      <c r="C24" s="46">
        <v>11.12</v>
      </c>
      <c r="D24" s="46">
        <v>25</v>
      </c>
      <c r="E24" s="21">
        <f t="shared" si="1"/>
        <v>278</v>
      </c>
      <c r="F24" s="7"/>
    </row>
    <row r="25" spans="1:6" s="8" customFormat="1" ht="25.5" x14ac:dyDescent="0.2">
      <c r="A25" s="34">
        <v>26</v>
      </c>
      <c r="B25" s="19" t="s">
        <v>110</v>
      </c>
      <c r="C25" s="46">
        <v>11.12</v>
      </c>
      <c r="D25" s="46">
        <v>300</v>
      </c>
      <c r="E25" s="21">
        <f t="shared" si="1"/>
        <v>3335.9999999999995</v>
      </c>
      <c r="F25" s="7"/>
    </row>
    <row r="26" spans="1:6" s="8" customFormat="1" ht="25.5" x14ac:dyDescent="0.2">
      <c r="A26" s="34">
        <v>27</v>
      </c>
      <c r="B26" s="19" t="s">
        <v>9</v>
      </c>
      <c r="C26" s="20">
        <v>18.41</v>
      </c>
      <c r="D26" s="20">
        <v>800</v>
      </c>
      <c r="E26" s="21">
        <f t="shared" si="1"/>
        <v>14728</v>
      </c>
      <c r="F26" s="7"/>
    </row>
    <row r="27" spans="1:6" s="8" customFormat="1" ht="37.5" x14ac:dyDescent="0.2">
      <c r="A27" s="34">
        <v>28</v>
      </c>
      <c r="B27" s="19" t="s">
        <v>91</v>
      </c>
      <c r="C27" s="20">
        <v>13.69</v>
      </c>
      <c r="D27" s="20">
        <v>800</v>
      </c>
      <c r="E27" s="21">
        <f t="shared" si="1"/>
        <v>10952</v>
      </c>
      <c r="F27" s="7"/>
    </row>
    <row r="28" spans="1:6" s="8" customFormat="1" ht="37.5" x14ac:dyDescent="0.2">
      <c r="A28" s="34">
        <v>29</v>
      </c>
      <c r="B28" s="19" t="s">
        <v>72</v>
      </c>
      <c r="C28" s="20">
        <v>32.1</v>
      </c>
      <c r="D28" s="20">
        <v>80</v>
      </c>
      <c r="E28" s="21">
        <f t="shared" si="1"/>
        <v>2568</v>
      </c>
      <c r="F28" s="7"/>
    </row>
    <row r="29" spans="1:6" s="6" customFormat="1" ht="37.5" x14ac:dyDescent="0.2">
      <c r="A29" s="32">
        <v>30</v>
      </c>
      <c r="B29" s="16" t="s">
        <v>73</v>
      </c>
      <c r="C29" s="20">
        <v>32.1</v>
      </c>
      <c r="D29" s="17">
        <v>25</v>
      </c>
      <c r="E29" s="15">
        <f t="shared" si="0"/>
        <v>802.5</v>
      </c>
      <c r="F29" s="5"/>
    </row>
    <row r="30" spans="1:6" s="6" customFormat="1" ht="27.75" customHeight="1" x14ac:dyDescent="0.2">
      <c r="A30" s="32">
        <v>31</v>
      </c>
      <c r="B30" s="16" t="s">
        <v>75</v>
      </c>
      <c r="C30" s="20">
        <v>32.1</v>
      </c>
      <c r="D30" s="17">
        <v>60</v>
      </c>
      <c r="E30" s="18">
        <f t="shared" si="0"/>
        <v>1926</v>
      </c>
      <c r="F30" s="5"/>
    </row>
    <row r="31" spans="1:6" s="6" customFormat="1" ht="18" customHeight="1" x14ac:dyDescent="0.2">
      <c r="A31" s="32">
        <v>32</v>
      </c>
      <c r="B31" s="16" t="s">
        <v>10</v>
      </c>
      <c r="C31" s="20">
        <v>6.89</v>
      </c>
      <c r="D31" s="17">
        <v>90</v>
      </c>
      <c r="E31" s="18">
        <f t="shared" si="0"/>
        <v>620.1</v>
      </c>
      <c r="F31" s="5"/>
    </row>
    <row r="32" spans="1:6" s="6" customFormat="1" x14ac:dyDescent="0.2">
      <c r="A32" s="32">
        <v>36</v>
      </c>
      <c r="B32" s="16" t="s">
        <v>20</v>
      </c>
      <c r="C32" s="20">
        <v>32.1</v>
      </c>
      <c r="D32" s="17">
        <v>220</v>
      </c>
      <c r="E32" s="18">
        <f t="shared" si="0"/>
        <v>7062</v>
      </c>
      <c r="F32" s="5"/>
    </row>
    <row r="33" spans="1:6" s="6" customFormat="1" ht="25.5" x14ac:dyDescent="0.2">
      <c r="A33" s="32">
        <v>37</v>
      </c>
      <c r="B33" s="16" t="s">
        <v>11</v>
      </c>
      <c r="C33" s="20">
        <v>32.1</v>
      </c>
      <c r="D33" s="17">
        <v>100</v>
      </c>
      <c r="E33" s="18">
        <f t="shared" si="0"/>
        <v>3210</v>
      </c>
      <c r="F33" s="5"/>
    </row>
    <row r="34" spans="1:6" s="6" customFormat="1" x14ac:dyDescent="0.2">
      <c r="A34" s="32">
        <v>38</v>
      </c>
      <c r="B34" s="16" t="s">
        <v>21</v>
      </c>
      <c r="C34" s="20">
        <v>32.1</v>
      </c>
      <c r="D34" s="17">
        <v>25</v>
      </c>
      <c r="E34" s="18">
        <f t="shared" si="0"/>
        <v>802.5</v>
      </c>
      <c r="F34" s="5"/>
    </row>
    <row r="35" spans="1:6" s="6" customFormat="1" ht="25.5" x14ac:dyDescent="0.2">
      <c r="A35" s="32">
        <v>39</v>
      </c>
      <c r="B35" s="16" t="s">
        <v>14</v>
      </c>
      <c r="C35" s="20">
        <v>32.1</v>
      </c>
      <c r="D35" s="17">
        <v>200</v>
      </c>
      <c r="E35" s="18">
        <f t="shared" si="0"/>
        <v>6420</v>
      </c>
      <c r="F35" s="5"/>
    </row>
    <row r="36" spans="1:6" s="6" customFormat="1" ht="25.5" x14ac:dyDescent="0.2">
      <c r="A36" s="32">
        <v>40</v>
      </c>
      <c r="B36" s="16" t="s">
        <v>74</v>
      </c>
      <c r="C36" s="20">
        <v>32.1</v>
      </c>
      <c r="D36" s="17">
        <v>60</v>
      </c>
      <c r="E36" s="18">
        <f t="shared" si="0"/>
        <v>1926</v>
      </c>
      <c r="F36" s="5"/>
    </row>
    <row r="37" spans="1:6" s="6" customFormat="1" ht="25.5" x14ac:dyDescent="0.2">
      <c r="A37" s="32">
        <v>41</v>
      </c>
      <c r="B37" s="16" t="s">
        <v>12</v>
      </c>
      <c r="C37" s="20">
        <v>32.1</v>
      </c>
      <c r="D37" s="17">
        <v>250</v>
      </c>
      <c r="E37" s="18">
        <f t="shared" si="0"/>
        <v>8025</v>
      </c>
      <c r="F37" s="5"/>
    </row>
    <row r="38" spans="1:6" s="6" customFormat="1" ht="17.25" customHeight="1" x14ac:dyDescent="0.2">
      <c r="A38" s="32">
        <v>42</v>
      </c>
      <c r="B38" s="16" t="s">
        <v>6</v>
      </c>
      <c r="C38" s="20">
        <v>32.1</v>
      </c>
      <c r="D38" s="17">
        <v>100</v>
      </c>
      <c r="E38" s="18">
        <f t="shared" si="0"/>
        <v>3210</v>
      </c>
      <c r="F38" s="5"/>
    </row>
    <row r="39" spans="1:6" s="6" customFormat="1" ht="18" customHeight="1" x14ac:dyDescent="0.2">
      <c r="A39" s="32">
        <v>43</v>
      </c>
      <c r="B39" s="16" t="s">
        <v>7</v>
      </c>
      <c r="C39" s="20">
        <v>32.1</v>
      </c>
      <c r="D39" s="20">
        <v>25</v>
      </c>
      <c r="E39" s="18">
        <f t="shared" si="0"/>
        <v>802.5</v>
      </c>
      <c r="F39" s="5"/>
    </row>
    <row r="40" spans="1:6" s="6" customFormat="1" ht="37.5" x14ac:dyDescent="0.2">
      <c r="A40" s="32">
        <v>44</v>
      </c>
      <c r="B40" s="16" t="s">
        <v>13</v>
      </c>
      <c r="C40" s="20">
        <v>32.1</v>
      </c>
      <c r="D40" s="17">
        <v>300</v>
      </c>
      <c r="E40" s="18">
        <f t="shared" si="0"/>
        <v>9630</v>
      </c>
      <c r="F40" s="5"/>
    </row>
    <row r="41" spans="1:6" s="8" customFormat="1" ht="37.5" x14ac:dyDescent="0.2">
      <c r="A41" s="33">
        <v>45</v>
      </c>
      <c r="B41" s="16" t="s">
        <v>15</v>
      </c>
      <c r="C41" s="17">
        <v>1</v>
      </c>
      <c r="D41" s="17">
        <v>20</v>
      </c>
      <c r="E41" s="18">
        <f t="shared" si="0"/>
        <v>20</v>
      </c>
      <c r="F41" s="7"/>
    </row>
    <row r="42" spans="1:6" s="6" customFormat="1" ht="37.5" x14ac:dyDescent="0.2">
      <c r="A42" s="32">
        <v>46</v>
      </c>
      <c r="B42" s="19" t="s">
        <v>114</v>
      </c>
      <c r="C42" s="20">
        <v>1</v>
      </c>
      <c r="D42" s="20">
        <v>80</v>
      </c>
      <c r="E42" s="21">
        <f t="shared" si="0"/>
        <v>80</v>
      </c>
      <c r="F42" s="5"/>
    </row>
    <row r="43" spans="1:6" s="6" customFormat="1" ht="25.5" x14ac:dyDescent="0.2">
      <c r="A43" s="32">
        <v>47</v>
      </c>
      <c r="B43" s="16" t="s">
        <v>76</v>
      </c>
      <c r="C43" s="17">
        <v>1</v>
      </c>
      <c r="D43" s="17">
        <v>20</v>
      </c>
      <c r="E43" s="18">
        <f t="shared" si="0"/>
        <v>20</v>
      </c>
      <c r="F43" s="5"/>
    </row>
    <row r="44" spans="1:6" s="6" customFormat="1" ht="25.5" x14ac:dyDescent="0.2">
      <c r="A44" s="32">
        <v>48</v>
      </c>
      <c r="B44" s="16" t="s">
        <v>16</v>
      </c>
      <c r="C44" s="17">
        <v>1</v>
      </c>
      <c r="D44" s="17">
        <v>60</v>
      </c>
      <c r="E44" s="18">
        <f t="shared" si="0"/>
        <v>60</v>
      </c>
      <c r="F44" s="5"/>
    </row>
    <row r="45" spans="1:6" s="6" customFormat="1" ht="37.5" x14ac:dyDescent="0.2">
      <c r="A45" s="32">
        <v>49</v>
      </c>
      <c r="B45" s="16" t="s">
        <v>113</v>
      </c>
      <c r="C45" s="17">
        <v>400</v>
      </c>
      <c r="D45" s="17">
        <v>200</v>
      </c>
      <c r="E45" s="18">
        <f t="shared" si="0"/>
        <v>80000</v>
      </c>
      <c r="F45" s="5"/>
    </row>
    <row r="46" spans="1:6" s="6" customFormat="1" ht="25.5" x14ac:dyDescent="0.2">
      <c r="A46" s="32">
        <v>50</v>
      </c>
      <c r="B46" s="16" t="s">
        <v>112</v>
      </c>
      <c r="C46" s="17">
        <v>400</v>
      </c>
      <c r="D46" s="17">
        <v>70</v>
      </c>
      <c r="E46" s="18">
        <f t="shared" si="0"/>
        <v>28000</v>
      </c>
      <c r="F46" s="5"/>
    </row>
    <row r="47" spans="1:6" s="6" customFormat="1" x14ac:dyDescent="0.2">
      <c r="A47" s="32">
        <v>51</v>
      </c>
      <c r="B47" s="16" t="s">
        <v>1</v>
      </c>
      <c r="C47" s="17">
        <v>400</v>
      </c>
      <c r="D47" s="17">
        <v>20</v>
      </c>
      <c r="E47" s="18">
        <f t="shared" si="0"/>
        <v>8000</v>
      </c>
      <c r="F47" s="5"/>
    </row>
    <row r="48" spans="1:6" s="6" customFormat="1" ht="24.75" customHeight="1" x14ac:dyDescent="0.2">
      <c r="A48" s="32">
        <v>52</v>
      </c>
      <c r="B48" s="16" t="s">
        <v>77</v>
      </c>
      <c r="C48" s="17">
        <v>400</v>
      </c>
      <c r="D48" s="17">
        <v>180</v>
      </c>
      <c r="E48" s="18">
        <f t="shared" si="0"/>
        <v>72000</v>
      </c>
      <c r="F48" s="5"/>
    </row>
    <row r="49" spans="1:6" s="6" customFormat="1" ht="37.5" x14ac:dyDescent="0.2">
      <c r="A49" s="32">
        <v>53</v>
      </c>
      <c r="B49" s="16" t="s">
        <v>82</v>
      </c>
      <c r="C49" s="17">
        <v>400</v>
      </c>
      <c r="D49" s="17">
        <v>60</v>
      </c>
      <c r="E49" s="18">
        <f t="shared" si="0"/>
        <v>24000</v>
      </c>
      <c r="F49" s="5"/>
    </row>
    <row r="50" spans="1:6" s="6" customFormat="1" ht="37.5" x14ac:dyDescent="0.2">
      <c r="A50" s="32">
        <v>54</v>
      </c>
      <c r="B50" s="16" t="s">
        <v>78</v>
      </c>
      <c r="C50" s="17">
        <v>400</v>
      </c>
      <c r="D50" s="17">
        <v>220</v>
      </c>
      <c r="E50" s="18">
        <f t="shared" si="0"/>
        <v>88000</v>
      </c>
      <c r="F50" s="5"/>
    </row>
    <row r="51" spans="1:6" s="6" customFormat="1" ht="25.5" x14ac:dyDescent="0.2">
      <c r="A51" s="32">
        <v>55</v>
      </c>
      <c r="B51" s="16" t="s">
        <v>83</v>
      </c>
      <c r="C51" s="17">
        <v>400</v>
      </c>
      <c r="D51" s="17">
        <v>90</v>
      </c>
      <c r="E51" s="18">
        <f t="shared" si="0"/>
        <v>36000</v>
      </c>
      <c r="F51" s="5"/>
    </row>
    <row r="52" spans="1:6" s="6" customFormat="1" ht="25.5" x14ac:dyDescent="0.2">
      <c r="A52" s="32">
        <v>56</v>
      </c>
      <c r="B52" s="16" t="s">
        <v>79</v>
      </c>
      <c r="C52" s="17">
        <v>400</v>
      </c>
      <c r="D52" s="17">
        <v>20</v>
      </c>
      <c r="E52" s="18">
        <f t="shared" si="0"/>
        <v>8000</v>
      </c>
      <c r="F52" s="5"/>
    </row>
    <row r="53" spans="1:6" s="6" customFormat="1" ht="53.25" customHeight="1" x14ac:dyDescent="0.2">
      <c r="A53" s="32">
        <v>57</v>
      </c>
      <c r="B53" s="16" t="s">
        <v>8</v>
      </c>
      <c r="C53" s="17">
        <v>400</v>
      </c>
      <c r="D53" s="17">
        <v>250</v>
      </c>
      <c r="E53" s="18">
        <f t="shared" si="0"/>
        <v>100000</v>
      </c>
      <c r="F53" s="5"/>
    </row>
    <row r="54" spans="1:6" s="6" customFormat="1" ht="43.5" customHeight="1" x14ac:dyDescent="0.2">
      <c r="A54" s="32">
        <v>58</v>
      </c>
      <c r="B54" s="19" t="s">
        <v>129</v>
      </c>
      <c r="C54" s="20">
        <v>33</v>
      </c>
      <c r="D54" s="20">
        <v>80</v>
      </c>
      <c r="E54" s="21">
        <f t="shared" ref="E54:E65" si="2">D54*C54</f>
        <v>2640</v>
      </c>
      <c r="F54" s="5"/>
    </row>
    <row r="55" spans="1:6" s="6" customFormat="1" ht="25.5" x14ac:dyDescent="0.2">
      <c r="A55" s="32">
        <v>59</v>
      </c>
      <c r="B55" s="16" t="s">
        <v>128</v>
      </c>
      <c r="C55" s="20">
        <v>33</v>
      </c>
      <c r="D55" s="17">
        <v>20</v>
      </c>
      <c r="E55" s="18">
        <f t="shared" si="2"/>
        <v>660</v>
      </c>
      <c r="F55" s="5"/>
    </row>
    <row r="56" spans="1:6" s="6" customFormat="1" ht="37.5" x14ac:dyDescent="0.2">
      <c r="A56" s="32">
        <v>60</v>
      </c>
      <c r="B56" s="16" t="s">
        <v>127</v>
      </c>
      <c r="C56" s="20">
        <v>33</v>
      </c>
      <c r="D56" s="17">
        <v>60</v>
      </c>
      <c r="E56" s="18">
        <f t="shared" si="2"/>
        <v>1980</v>
      </c>
      <c r="F56" s="5"/>
    </row>
    <row r="57" spans="1:6" s="6" customFormat="1" ht="25.5" x14ac:dyDescent="0.2">
      <c r="A57" s="32">
        <v>61</v>
      </c>
      <c r="B57" s="16" t="s">
        <v>130</v>
      </c>
      <c r="C57" s="20">
        <v>33</v>
      </c>
      <c r="D57" s="17">
        <v>150</v>
      </c>
      <c r="E57" s="18">
        <f t="shared" si="2"/>
        <v>4950</v>
      </c>
      <c r="F57" s="5"/>
    </row>
    <row r="58" spans="1:6" s="6" customFormat="1" x14ac:dyDescent="0.2">
      <c r="A58" s="32">
        <v>62</v>
      </c>
      <c r="B58" s="16" t="s">
        <v>131</v>
      </c>
      <c r="C58" s="20">
        <v>33</v>
      </c>
      <c r="D58" s="17">
        <v>60</v>
      </c>
      <c r="E58" s="18">
        <f t="shared" si="2"/>
        <v>1980</v>
      </c>
      <c r="F58" s="5"/>
    </row>
    <row r="59" spans="1:6" s="6" customFormat="1" x14ac:dyDescent="0.2">
      <c r="A59" s="32">
        <v>63</v>
      </c>
      <c r="B59" s="16" t="s">
        <v>132</v>
      </c>
      <c r="C59" s="20">
        <v>33</v>
      </c>
      <c r="D59" s="17">
        <v>20</v>
      </c>
      <c r="E59" s="18">
        <f t="shared" si="2"/>
        <v>660</v>
      </c>
      <c r="F59" s="5"/>
    </row>
    <row r="60" spans="1:6" s="6" customFormat="1" ht="24.75" customHeight="1" x14ac:dyDescent="0.2">
      <c r="A60" s="32">
        <v>64</v>
      </c>
      <c r="B60" s="16" t="s">
        <v>133</v>
      </c>
      <c r="C60" s="20">
        <v>33</v>
      </c>
      <c r="D60" s="17">
        <v>180</v>
      </c>
      <c r="E60" s="18">
        <f t="shared" si="2"/>
        <v>5940</v>
      </c>
      <c r="F60" s="5"/>
    </row>
    <row r="61" spans="1:6" s="6" customFormat="1" ht="37.5" x14ac:dyDescent="0.2">
      <c r="A61" s="32">
        <v>65</v>
      </c>
      <c r="B61" s="16" t="s">
        <v>134</v>
      </c>
      <c r="C61" s="20">
        <v>33</v>
      </c>
      <c r="D61" s="17">
        <v>60</v>
      </c>
      <c r="E61" s="18">
        <f t="shared" si="2"/>
        <v>1980</v>
      </c>
      <c r="F61" s="5"/>
    </row>
    <row r="62" spans="1:6" s="6" customFormat="1" ht="25.5" x14ac:dyDescent="0.2">
      <c r="A62" s="32">
        <v>66</v>
      </c>
      <c r="B62" s="16" t="s">
        <v>135</v>
      </c>
      <c r="C62" s="20">
        <v>33</v>
      </c>
      <c r="D62" s="17">
        <v>220</v>
      </c>
      <c r="E62" s="18">
        <f t="shared" si="2"/>
        <v>7260</v>
      </c>
      <c r="F62" s="5"/>
    </row>
    <row r="63" spans="1:6" s="6" customFormat="1" x14ac:dyDescent="0.2">
      <c r="A63" s="32">
        <v>67</v>
      </c>
      <c r="B63" s="16" t="s">
        <v>136</v>
      </c>
      <c r="C63" s="20">
        <v>33</v>
      </c>
      <c r="D63" s="17">
        <v>80</v>
      </c>
      <c r="E63" s="18">
        <f t="shared" si="2"/>
        <v>2640</v>
      </c>
      <c r="F63" s="5"/>
    </row>
    <row r="64" spans="1:6" s="6" customFormat="1" ht="25.5" x14ac:dyDescent="0.2">
      <c r="A64" s="32">
        <v>68</v>
      </c>
      <c r="B64" s="16" t="s">
        <v>137</v>
      </c>
      <c r="C64" s="20">
        <v>33</v>
      </c>
      <c r="D64" s="17">
        <v>20</v>
      </c>
      <c r="E64" s="18">
        <f t="shared" si="2"/>
        <v>660</v>
      </c>
      <c r="F64" s="5"/>
    </row>
    <row r="65" spans="1:6" s="6" customFormat="1" ht="53.25" customHeight="1" x14ac:dyDescent="0.2">
      <c r="A65" s="32">
        <v>69</v>
      </c>
      <c r="B65" s="16" t="s">
        <v>138</v>
      </c>
      <c r="C65" s="20">
        <v>33</v>
      </c>
      <c r="D65" s="17">
        <v>200</v>
      </c>
      <c r="E65" s="18">
        <f t="shared" si="2"/>
        <v>6600</v>
      </c>
      <c r="F65" s="5"/>
    </row>
    <row r="66" spans="1:6" s="6" customFormat="1" ht="14.25" customHeight="1" x14ac:dyDescent="0.2">
      <c r="A66" s="32">
        <v>70</v>
      </c>
      <c r="B66" s="16" t="s">
        <v>84</v>
      </c>
      <c r="C66" s="17">
        <v>13.9</v>
      </c>
      <c r="D66" s="17">
        <v>1500</v>
      </c>
      <c r="E66" s="18">
        <f t="shared" ref="E66:E75" si="3">D66*C66</f>
        <v>20850</v>
      </c>
      <c r="F66" s="40"/>
    </row>
    <row r="67" spans="1:6" s="6" customFormat="1" ht="25.5" x14ac:dyDescent="0.2">
      <c r="A67" s="32">
        <v>71</v>
      </c>
      <c r="B67" s="16" t="s">
        <v>115</v>
      </c>
      <c r="C67" s="17">
        <v>7</v>
      </c>
      <c r="D67" s="17">
        <v>300</v>
      </c>
      <c r="E67" s="18">
        <f t="shared" si="3"/>
        <v>2100</v>
      </c>
      <c r="F67" s="40"/>
    </row>
    <row r="68" spans="1:6" s="6" customFormat="1" ht="25.5" x14ac:dyDescent="0.2">
      <c r="A68" s="32">
        <v>72</v>
      </c>
      <c r="B68" s="16" t="s">
        <v>117</v>
      </c>
      <c r="C68" s="17">
        <v>18</v>
      </c>
      <c r="D68" s="17">
        <v>160</v>
      </c>
      <c r="E68" s="18">
        <f t="shared" si="3"/>
        <v>2880</v>
      </c>
      <c r="F68" s="40"/>
    </row>
    <row r="69" spans="1:6" s="6" customFormat="1" ht="37.5" x14ac:dyDescent="0.2">
      <c r="A69" s="32">
        <v>73</v>
      </c>
      <c r="B69" s="16" t="s">
        <v>116</v>
      </c>
      <c r="C69" s="17">
        <v>36</v>
      </c>
      <c r="D69" s="17">
        <v>80</v>
      </c>
      <c r="E69" s="18">
        <f t="shared" si="3"/>
        <v>2880</v>
      </c>
      <c r="F69" s="40"/>
    </row>
    <row r="70" spans="1:6" s="6" customFormat="1" ht="25.5" x14ac:dyDescent="0.2">
      <c r="A70" s="32">
        <v>74</v>
      </c>
      <c r="B70" s="16" t="s">
        <v>118</v>
      </c>
      <c r="C70" s="17">
        <v>18</v>
      </c>
      <c r="D70" s="17">
        <v>20</v>
      </c>
      <c r="E70" s="18">
        <f t="shared" si="3"/>
        <v>360</v>
      </c>
      <c r="F70" s="40"/>
    </row>
    <row r="71" spans="1:6" s="6" customFormat="1" x14ac:dyDescent="0.2">
      <c r="A71" s="32">
        <v>75</v>
      </c>
      <c r="B71" s="16" t="s">
        <v>119</v>
      </c>
      <c r="C71" s="17">
        <v>18</v>
      </c>
      <c r="D71" s="17">
        <v>175</v>
      </c>
      <c r="E71" s="18">
        <f t="shared" si="3"/>
        <v>3150</v>
      </c>
      <c r="F71" s="40"/>
    </row>
    <row r="72" spans="1:6" s="6" customFormat="1" ht="25.5" x14ac:dyDescent="0.2">
      <c r="A72" s="32">
        <v>76</v>
      </c>
      <c r="B72" s="16" t="s">
        <v>122</v>
      </c>
      <c r="C72" s="17">
        <v>62.5</v>
      </c>
      <c r="D72" s="17">
        <v>1000</v>
      </c>
      <c r="E72" s="18">
        <f t="shared" si="3"/>
        <v>62500</v>
      </c>
      <c r="F72" s="40"/>
    </row>
    <row r="73" spans="1:6" s="6" customFormat="1" ht="25.5" x14ac:dyDescent="0.2">
      <c r="A73" s="32">
        <v>77</v>
      </c>
      <c r="B73" s="16" t="s">
        <v>120</v>
      </c>
      <c r="C73" s="17">
        <v>62.5</v>
      </c>
      <c r="D73" s="17">
        <v>100</v>
      </c>
      <c r="E73" s="18">
        <f t="shared" si="3"/>
        <v>6250</v>
      </c>
      <c r="F73" s="40"/>
    </row>
    <row r="74" spans="1:6" s="6" customFormat="1" ht="25.5" x14ac:dyDescent="0.2">
      <c r="A74" s="32">
        <v>78</v>
      </c>
      <c r="B74" s="16" t="s">
        <v>121</v>
      </c>
      <c r="C74" s="17">
        <v>62.5</v>
      </c>
      <c r="D74" s="17">
        <v>20</v>
      </c>
      <c r="E74" s="18">
        <f t="shared" si="3"/>
        <v>1250</v>
      </c>
      <c r="F74" s="40"/>
    </row>
    <row r="75" spans="1:6" s="6" customFormat="1" x14ac:dyDescent="0.2">
      <c r="A75" s="32">
        <v>79</v>
      </c>
      <c r="B75" s="16" t="s">
        <v>123</v>
      </c>
      <c r="C75" s="17">
        <v>62.5</v>
      </c>
      <c r="D75" s="17">
        <v>250</v>
      </c>
      <c r="E75" s="18">
        <f t="shared" si="3"/>
        <v>15625</v>
      </c>
      <c r="F75" s="40"/>
    </row>
    <row r="76" spans="1:6" s="6" customFormat="1" ht="25.5" x14ac:dyDescent="0.2">
      <c r="A76" s="32">
        <v>80</v>
      </c>
      <c r="B76" s="16" t="s">
        <v>81</v>
      </c>
      <c r="C76" s="36" t="s">
        <v>80</v>
      </c>
      <c r="D76" s="17">
        <v>500</v>
      </c>
      <c r="E76" s="18"/>
      <c r="F76" s="5"/>
    </row>
    <row r="77" spans="1:6" s="6" customFormat="1" x14ac:dyDescent="0.2">
      <c r="A77" s="32">
        <v>81</v>
      </c>
      <c r="B77" s="16" t="s">
        <v>24</v>
      </c>
      <c r="C77" s="37">
        <v>39.340000000000003</v>
      </c>
      <c r="D77" s="17">
        <v>600</v>
      </c>
      <c r="E77" s="18">
        <f t="shared" si="0"/>
        <v>23604.000000000004</v>
      </c>
      <c r="F77" s="5"/>
    </row>
    <row r="78" spans="1:6" s="6" customFormat="1" x14ac:dyDescent="0.2">
      <c r="A78" s="32">
        <v>82</v>
      </c>
      <c r="B78" s="16" t="s">
        <v>85</v>
      </c>
      <c r="C78" s="38">
        <v>128.69999999999999</v>
      </c>
      <c r="D78" s="17">
        <v>1200</v>
      </c>
      <c r="E78" s="18">
        <f t="shared" si="0"/>
        <v>154440</v>
      </c>
      <c r="F78" s="5"/>
    </row>
    <row r="79" spans="1:6" s="6" customFormat="1" ht="12.75" customHeight="1" x14ac:dyDescent="0.2">
      <c r="A79" s="32">
        <v>83</v>
      </c>
      <c r="B79" s="16" t="s">
        <v>88</v>
      </c>
      <c r="C79" s="38">
        <v>128.87</v>
      </c>
      <c r="D79" s="17">
        <v>250</v>
      </c>
      <c r="E79" s="18">
        <f t="shared" si="0"/>
        <v>32217.5</v>
      </c>
      <c r="F79" s="5"/>
    </row>
    <row r="80" spans="1:6" s="6" customFormat="1" ht="38.25" customHeight="1" x14ac:dyDescent="0.2">
      <c r="A80" s="32">
        <v>84</v>
      </c>
      <c r="B80" s="16" t="s">
        <v>86</v>
      </c>
      <c r="C80" s="39" t="s">
        <v>87</v>
      </c>
      <c r="D80" s="17"/>
      <c r="E80" s="18"/>
      <c r="F80" s="5"/>
    </row>
    <row r="81" spans="1:6" s="6" customFormat="1" ht="67.5" customHeight="1" x14ac:dyDescent="0.2">
      <c r="A81" s="32">
        <v>85</v>
      </c>
      <c r="B81" s="16" t="s">
        <v>111</v>
      </c>
      <c r="C81" s="38">
        <v>1</v>
      </c>
      <c r="D81" s="17">
        <v>4500</v>
      </c>
      <c r="E81" s="18">
        <f>D81*C81</f>
        <v>4500</v>
      </c>
      <c r="F81" s="5"/>
    </row>
    <row r="82" spans="1:6" s="6" customFormat="1" ht="40.5" customHeight="1" x14ac:dyDescent="0.2">
      <c r="A82" s="32">
        <v>86</v>
      </c>
      <c r="B82" s="16" t="s">
        <v>124</v>
      </c>
      <c r="C82" s="38">
        <v>2</v>
      </c>
      <c r="D82" s="17">
        <v>3000</v>
      </c>
      <c r="E82" s="18">
        <f>D82*C82</f>
        <v>6000</v>
      </c>
      <c r="F82" s="5"/>
    </row>
    <row r="83" spans="1:6" s="6" customFormat="1" x14ac:dyDescent="0.2">
      <c r="A83" s="32">
        <v>87</v>
      </c>
      <c r="B83" s="16" t="s">
        <v>22</v>
      </c>
      <c r="C83" s="17">
        <v>51.5</v>
      </c>
      <c r="D83" s="17">
        <v>20</v>
      </c>
      <c r="E83" s="18">
        <f t="shared" si="0"/>
        <v>1030</v>
      </c>
      <c r="F83" s="5"/>
    </row>
    <row r="84" spans="1:6" s="6" customFormat="1" ht="37.5" x14ac:dyDescent="0.2">
      <c r="A84" s="32">
        <v>88</v>
      </c>
      <c r="B84" s="16" t="s">
        <v>17</v>
      </c>
      <c r="C84" s="17">
        <v>51.5</v>
      </c>
      <c r="D84" s="17">
        <v>200</v>
      </c>
      <c r="E84" s="18">
        <f t="shared" si="0"/>
        <v>10300</v>
      </c>
      <c r="F84" s="5"/>
    </row>
    <row r="85" spans="1:6" s="6" customFormat="1" ht="25.5" x14ac:dyDescent="0.2">
      <c r="A85" s="32">
        <v>89</v>
      </c>
      <c r="B85" s="16" t="s">
        <v>18</v>
      </c>
      <c r="C85" s="17">
        <v>51.5</v>
      </c>
      <c r="D85" s="17">
        <v>100</v>
      </c>
      <c r="E85" s="18">
        <f t="shared" si="0"/>
        <v>5150</v>
      </c>
      <c r="F85" s="5"/>
    </row>
    <row r="86" spans="1:6" s="6" customFormat="1" ht="25.5" x14ac:dyDescent="0.2">
      <c r="A86" s="32">
        <v>90</v>
      </c>
      <c r="B86" s="16" t="s">
        <v>19</v>
      </c>
      <c r="C86" s="17">
        <v>51.5</v>
      </c>
      <c r="D86" s="17">
        <v>1200</v>
      </c>
      <c r="E86" s="18">
        <f t="shared" si="0"/>
        <v>61800</v>
      </c>
      <c r="F86" s="5"/>
    </row>
    <row r="87" spans="1:6" s="6" customFormat="1" ht="36" x14ac:dyDescent="0.2">
      <c r="A87" s="32">
        <v>91</v>
      </c>
      <c r="B87" s="45" t="s">
        <v>90</v>
      </c>
      <c r="C87" s="44">
        <v>149.80000000000001</v>
      </c>
      <c r="D87" s="44">
        <v>1300</v>
      </c>
      <c r="E87" s="15">
        <f t="shared" si="0"/>
        <v>194740.00000000003</v>
      </c>
      <c r="F87" s="5"/>
    </row>
    <row r="88" spans="1:6" s="6" customFormat="1" ht="25.5" x14ac:dyDescent="0.2">
      <c r="A88" s="32">
        <v>92</v>
      </c>
      <c r="B88" s="45" t="s">
        <v>89</v>
      </c>
      <c r="C88" s="44">
        <v>159.80000000000001</v>
      </c>
      <c r="D88" s="44">
        <v>250</v>
      </c>
      <c r="E88" s="15">
        <f t="shared" si="0"/>
        <v>39950</v>
      </c>
      <c r="F88" s="5"/>
    </row>
    <row r="89" spans="1:6" s="6" customFormat="1" ht="38.25" customHeight="1" x14ac:dyDescent="0.2">
      <c r="A89" s="32">
        <v>93</v>
      </c>
      <c r="B89" s="16" t="s">
        <v>86</v>
      </c>
      <c r="C89" s="39" t="s">
        <v>87</v>
      </c>
      <c r="D89" s="17"/>
      <c r="E89" s="18"/>
      <c r="F89" s="5"/>
    </row>
    <row r="90" spans="1:6" s="8" customFormat="1" ht="25.5" x14ac:dyDescent="0.2">
      <c r="A90" s="33">
        <v>94</v>
      </c>
      <c r="B90" s="41" t="s">
        <v>92</v>
      </c>
      <c r="C90" s="42">
        <v>171.8</v>
      </c>
      <c r="D90" s="42">
        <v>200</v>
      </c>
      <c r="E90" s="43">
        <f>D90*C90</f>
        <v>34360</v>
      </c>
      <c r="F90" s="7"/>
    </row>
    <row r="91" spans="1:6" s="8" customFormat="1" ht="30" customHeight="1" x14ac:dyDescent="0.2">
      <c r="A91" s="33">
        <v>95</v>
      </c>
      <c r="B91" s="45" t="s">
        <v>96</v>
      </c>
      <c r="C91" s="44">
        <v>171.8</v>
      </c>
      <c r="D91" s="44">
        <v>80</v>
      </c>
      <c r="E91" s="15">
        <f>D91*C91</f>
        <v>13744</v>
      </c>
      <c r="F91" s="7"/>
    </row>
    <row r="92" spans="1:6" s="8" customFormat="1" ht="25.5" x14ac:dyDescent="0.2">
      <c r="A92" s="33">
        <v>96</v>
      </c>
      <c r="B92" s="45" t="s">
        <v>93</v>
      </c>
      <c r="C92" s="44">
        <v>171.8</v>
      </c>
      <c r="D92" s="44">
        <v>20</v>
      </c>
      <c r="E92" s="15">
        <f>D92*C92</f>
        <v>3436</v>
      </c>
      <c r="F92" s="7"/>
    </row>
    <row r="93" spans="1:6" s="8" customFormat="1" x14ac:dyDescent="0.2">
      <c r="A93" s="33">
        <v>97</v>
      </c>
      <c r="B93" s="45" t="s">
        <v>94</v>
      </c>
      <c r="C93" s="44">
        <v>171.8</v>
      </c>
      <c r="D93" s="44">
        <v>160</v>
      </c>
      <c r="E93" s="15">
        <f>D93*C93</f>
        <v>27488</v>
      </c>
      <c r="F93" s="7"/>
    </row>
    <row r="94" spans="1:6" s="8" customFormat="1" ht="15.75" thickBot="1" x14ac:dyDescent="0.25">
      <c r="A94" s="33">
        <v>98</v>
      </c>
      <c r="B94" s="45" t="s">
        <v>95</v>
      </c>
      <c r="C94" s="44">
        <v>171.8</v>
      </c>
      <c r="D94" s="44">
        <v>180</v>
      </c>
      <c r="E94" s="15">
        <f>D94*C94</f>
        <v>30924.000000000004</v>
      </c>
      <c r="F94" s="7"/>
    </row>
    <row r="95" spans="1:6" s="8" customFormat="1" ht="15.75" thickBot="1" x14ac:dyDescent="0.25">
      <c r="A95" s="33"/>
      <c r="B95" s="117" t="s">
        <v>63</v>
      </c>
      <c r="C95" s="118"/>
      <c r="D95" s="118"/>
      <c r="E95" s="14"/>
      <c r="F95" s="7"/>
    </row>
    <row r="96" spans="1:6" s="8" customFormat="1" ht="38.25" thickBot="1" x14ac:dyDescent="0.25">
      <c r="A96" s="33">
        <v>202</v>
      </c>
      <c r="B96" s="25" t="s">
        <v>169</v>
      </c>
      <c r="C96" s="26">
        <v>1</v>
      </c>
      <c r="D96" s="26">
        <v>0</v>
      </c>
      <c r="E96" s="27">
        <v>0</v>
      </c>
      <c r="F96" s="7"/>
    </row>
    <row r="97" spans="1:5" s="4" customFormat="1" ht="15.75" thickBot="1" x14ac:dyDescent="0.25">
      <c r="A97" s="32"/>
      <c r="B97" s="117" t="s">
        <v>64</v>
      </c>
      <c r="C97" s="118"/>
      <c r="D97" s="118"/>
      <c r="E97" s="14"/>
    </row>
    <row r="98" spans="1:5" ht="25.5" x14ac:dyDescent="0.2">
      <c r="A98" s="32">
        <v>204</v>
      </c>
      <c r="B98" s="98" t="s">
        <v>59</v>
      </c>
      <c r="C98" s="99" t="s">
        <v>125</v>
      </c>
      <c r="D98" s="100"/>
      <c r="E98" s="101"/>
    </row>
    <row r="99" spans="1:5" s="4" customFormat="1" ht="15.75" thickBot="1" x14ac:dyDescent="0.25">
      <c r="A99" s="32"/>
      <c r="B99" s="102"/>
      <c r="C99" s="103"/>
      <c r="D99" s="103"/>
      <c r="E99" s="104"/>
    </row>
    <row r="100" spans="1:5" ht="15.75" thickBot="1" x14ac:dyDescent="0.25">
      <c r="A100" s="32"/>
      <c r="B100" s="114" t="s">
        <v>23</v>
      </c>
      <c r="C100" s="115"/>
      <c r="D100" s="116"/>
      <c r="E100" s="28">
        <f>SUM(E5:E98)</f>
        <v>1420303.5</v>
      </c>
    </row>
    <row r="101" spans="1:5" s="4" customFormat="1" x14ac:dyDescent="0.2">
      <c r="A101" s="121" t="s">
        <v>168</v>
      </c>
      <c r="B101" s="122"/>
      <c r="C101" s="122"/>
      <c r="D101" s="122"/>
      <c r="E101" s="122"/>
    </row>
    <row r="102" spans="1:5" ht="26.25" customHeight="1" x14ac:dyDescent="0.2"/>
    <row r="103" spans="1:5" ht="11.25" customHeight="1" x14ac:dyDescent="0.2">
      <c r="B103" s="119" t="s">
        <v>126</v>
      </c>
      <c r="C103" s="120"/>
      <c r="D103" s="120" t="s">
        <v>55</v>
      </c>
      <c r="E103" s="120"/>
    </row>
    <row r="104" spans="1:5" ht="9.75" customHeight="1" x14ac:dyDescent="0.2">
      <c r="B104" s="13" t="s">
        <v>56</v>
      </c>
      <c r="D104" s="107" t="s">
        <v>56</v>
      </c>
      <c r="E104" s="107"/>
    </row>
  </sheetData>
  <mergeCells count="13">
    <mergeCell ref="B1:D1"/>
    <mergeCell ref="B2:E2"/>
    <mergeCell ref="D104:E104"/>
    <mergeCell ref="B3:B4"/>
    <mergeCell ref="C3:C4"/>
    <mergeCell ref="D3:D4"/>
    <mergeCell ref="E3:E4"/>
    <mergeCell ref="B100:D100"/>
    <mergeCell ref="B95:D95"/>
    <mergeCell ref="B97:D97"/>
    <mergeCell ref="B103:C103"/>
    <mergeCell ref="D103:E103"/>
    <mergeCell ref="A101:E10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9CC4-8C81-4A8C-8D7A-C2F329ED73F5}">
  <dimension ref="A1:K60"/>
  <sheetViews>
    <sheetView topLeftCell="A17" workbookViewId="0">
      <selection activeCell="M41" sqref="M41"/>
    </sheetView>
  </sheetViews>
  <sheetFormatPr defaultRowHeight="15" x14ac:dyDescent="0.2"/>
  <cols>
    <col min="1" max="1" width="4.9765625" customWidth="1"/>
    <col min="2" max="2" width="42.91015625" customWidth="1"/>
    <col min="6" max="6" width="20.17578125" customWidth="1"/>
  </cols>
  <sheetData>
    <row r="1" spans="1:11" s="4" customFormat="1" x14ac:dyDescent="0.2">
      <c r="A1" s="132"/>
      <c r="B1" s="133"/>
      <c r="C1" s="133"/>
      <c r="D1" s="133"/>
      <c r="E1" s="133"/>
      <c r="F1" s="134"/>
    </row>
    <row r="2" spans="1:11" s="4" customFormat="1" x14ac:dyDescent="0.2">
      <c r="A2" s="135"/>
      <c r="B2" s="136"/>
      <c r="C2" s="136"/>
      <c r="D2" s="136"/>
      <c r="E2" s="136"/>
      <c r="F2" s="137"/>
    </row>
    <row r="3" spans="1:11" s="4" customFormat="1" x14ac:dyDescent="0.2">
      <c r="A3" s="135"/>
      <c r="B3" s="136"/>
      <c r="C3" s="136"/>
      <c r="D3" s="136"/>
      <c r="E3" s="136"/>
      <c r="F3" s="137"/>
    </row>
    <row r="4" spans="1:11" s="4" customFormat="1" x14ac:dyDescent="0.2">
      <c r="A4" s="135"/>
      <c r="B4" s="136"/>
      <c r="C4" s="136"/>
      <c r="D4" s="136"/>
      <c r="E4" s="136"/>
      <c r="F4" s="137"/>
    </row>
    <row r="5" spans="1:11" s="4" customFormat="1" x14ac:dyDescent="0.2">
      <c r="A5" s="135"/>
      <c r="B5" s="136"/>
      <c r="C5" s="136"/>
      <c r="D5" s="136"/>
      <c r="E5" s="136"/>
      <c r="F5" s="137"/>
    </row>
    <row r="6" spans="1:11" s="4" customFormat="1" ht="15.75" thickBot="1" x14ac:dyDescent="0.25">
      <c r="A6" s="138"/>
      <c r="B6" s="139"/>
      <c r="C6" s="139"/>
      <c r="D6" s="139"/>
      <c r="E6" s="139"/>
      <c r="F6" s="140"/>
    </row>
    <row r="7" spans="1:11" s="4" customFormat="1" ht="18.75" customHeight="1" thickBot="1" x14ac:dyDescent="0.25">
      <c r="A7" s="141" t="s">
        <v>141</v>
      </c>
      <c r="B7" s="142"/>
      <c r="C7" s="142"/>
      <c r="D7" s="142"/>
      <c r="E7" s="142"/>
      <c r="F7" s="143"/>
    </row>
    <row r="8" spans="1:11" s="4" customFormat="1" x14ac:dyDescent="0.2">
      <c r="A8" s="144" t="s">
        <v>142</v>
      </c>
      <c r="B8" s="145"/>
      <c r="C8" s="145"/>
      <c r="D8" s="145"/>
      <c r="E8" s="145"/>
      <c r="F8" s="146"/>
    </row>
    <row r="9" spans="1:11" s="4" customFormat="1" ht="15.75" customHeight="1" x14ac:dyDescent="0.2">
      <c r="A9" s="147" t="s">
        <v>143</v>
      </c>
      <c r="B9" s="148"/>
      <c r="C9" s="148"/>
      <c r="D9" s="148"/>
      <c r="E9" s="148"/>
      <c r="F9" s="149"/>
    </row>
    <row r="10" spans="1:11" s="4" customFormat="1" ht="15.75" customHeight="1" thickBot="1" x14ac:dyDescent="0.25">
      <c r="A10" s="150" t="s">
        <v>144</v>
      </c>
      <c r="B10" s="151"/>
      <c r="C10" s="151"/>
      <c r="D10" s="151"/>
      <c r="E10" s="151"/>
      <c r="F10" s="152"/>
    </row>
    <row r="11" spans="1:11" s="4" customFormat="1" ht="12.75" customHeight="1" x14ac:dyDescent="0.2">
      <c r="A11" s="49" t="s">
        <v>145</v>
      </c>
      <c r="B11" s="153" t="s">
        <v>25</v>
      </c>
      <c r="C11" s="155" t="s">
        <v>26</v>
      </c>
      <c r="D11" s="157" t="s">
        <v>27</v>
      </c>
      <c r="E11" s="158"/>
      <c r="F11" s="159"/>
    </row>
    <row r="12" spans="1:11" s="4" customFormat="1" ht="20.25" customHeight="1" thickBot="1" x14ac:dyDescent="0.25">
      <c r="A12" s="50" t="s">
        <v>146</v>
      </c>
      <c r="B12" s="154"/>
      <c r="C12" s="156"/>
      <c r="D12" s="51" t="s">
        <v>3</v>
      </c>
      <c r="E12" s="51" t="s">
        <v>28</v>
      </c>
      <c r="F12" s="52" t="s">
        <v>29</v>
      </c>
    </row>
    <row r="13" spans="1:11" s="10" customFormat="1" ht="24" customHeight="1" thickBot="1" x14ac:dyDescent="0.2">
      <c r="A13" s="160" t="s">
        <v>30</v>
      </c>
      <c r="B13" s="130"/>
      <c r="C13" s="130"/>
      <c r="D13" s="130"/>
      <c r="E13" s="130"/>
      <c r="F13" s="131"/>
      <c r="G13" s="9"/>
      <c r="H13" s="9"/>
      <c r="I13" s="9"/>
      <c r="J13" s="9"/>
      <c r="K13" s="9"/>
    </row>
    <row r="14" spans="1:11" s="10" customFormat="1" ht="12.75" x14ac:dyDescent="0.15">
      <c r="A14" s="53">
        <v>1</v>
      </c>
      <c r="B14" s="54" t="s">
        <v>147</v>
      </c>
      <c r="C14" s="55" t="s">
        <v>32</v>
      </c>
      <c r="D14" s="55">
        <v>194.3</v>
      </c>
      <c r="E14" s="56">
        <v>450</v>
      </c>
      <c r="F14" s="57">
        <f t="shared" ref="F14:F17" si="0">SUM(D14*E14)</f>
        <v>87435</v>
      </c>
    </row>
    <row r="15" spans="1:11" s="10" customFormat="1" ht="12.75" x14ac:dyDescent="0.15">
      <c r="A15" s="53">
        <v>2</v>
      </c>
      <c r="B15" s="58" t="s">
        <v>31</v>
      </c>
      <c r="C15" s="59" t="s">
        <v>32</v>
      </c>
      <c r="D15" s="59">
        <v>10.4</v>
      </c>
      <c r="E15" s="60">
        <v>250</v>
      </c>
      <c r="F15" s="61">
        <f>PRODUCT(D14:E14)</f>
        <v>87435</v>
      </c>
    </row>
    <row r="16" spans="1:11" s="10" customFormat="1" ht="12.75" x14ac:dyDescent="0.15">
      <c r="A16" s="53">
        <v>3</v>
      </c>
      <c r="B16" s="62" t="s">
        <v>33</v>
      </c>
      <c r="C16" s="63" t="s">
        <v>32</v>
      </c>
      <c r="D16" s="64">
        <v>10.4</v>
      </c>
      <c r="E16" s="65">
        <v>250</v>
      </c>
      <c r="F16" s="66">
        <f t="shared" si="0"/>
        <v>2600</v>
      </c>
    </row>
    <row r="17" spans="1:11" s="10" customFormat="1" ht="12.75" x14ac:dyDescent="0.15">
      <c r="A17" s="53">
        <v>4</v>
      </c>
      <c r="B17" s="62" t="s">
        <v>148</v>
      </c>
      <c r="C17" s="63" t="s">
        <v>34</v>
      </c>
      <c r="D17" s="64">
        <v>169.8</v>
      </c>
      <c r="E17" s="65">
        <v>350</v>
      </c>
      <c r="F17" s="66">
        <f t="shared" si="0"/>
        <v>59430.000000000007</v>
      </c>
    </row>
    <row r="18" spans="1:11" s="10" customFormat="1" ht="12.75" x14ac:dyDescent="0.15">
      <c r="A18" s="53">
        <v>5</v>
      </c>
      <c r="B18" s="62" t="s">
        <v>149</v>
      </c>
      <c r="C18" s="63" t="s">
        <v>32</v>
      </c>
      <c r="D18" s="64">
        <v>10.4</v>
      </c>
      <c r="E18" s="65">
        <v>200</v>
      </c>
      <c r="F18" s="66">
        <f>PRODUCT(D18:E18)</f>
        <v>2080</v>
      </c>
    </row>
    <row r="19" spans="1:11" s="10" customFormat="1" ht="12.75" x14ac:dyDescent="0.15">
      <c r="A19" s="53">
        <v>6</v>
      </c>
      <c r="B19" s="62" t="s">
        <v>150</v>
      </c>
      <c r="C19" s="63" t="s">
        <v>4</v>
      </c>
      <c r="D19" s="64">
        <v>104</v>
      </c>
      <c r="E19" s="65">
        <v>450</v>
      </c>
      <c r="F19" s="66">
        <f t="shared" ref="F19:F26" si="1">SUM(D19*E19)</f>
        <v>46800</v>
      </c>
    </row>
    <row r="20" spans="1:11" s="10" customFormat="1" ht="12.75" x14ac:dyDescent="0.15">
      <c r="A20" s="53">
        <v>7</v>
      </c>
      <c r="B20" s="62" t="s">
        <v>35</v>
      </c>
      <c r="C20" s="63" t="s">
        <v>32</v>
      </c>
      <c r="D20" s="64">
        <v>10.4</v>
      </c>
      <c r="E20" s="65">
        <v>400</v>
      </c>
      <c r="F20" s="66">
        <f t="shared" si="1"/>
        <v>4160</v>
      </c>
    </row>
    <row r="21" spans="1:11" s="10" customFormat="1" ht="24" x14ac:dyDescent="0.15">
      <c r="A21" s="53">
        <v>8</v>
      </c>
      <c r="B21" s="62" t="s">
        <v>151</v>
      </c>
      <c r="C21" s="63" t="s">
        <v>4</v>
      </c>
      <c r="D21" s="64">
        <v>1</v>
      </c>
      <c r="E21" s="65">
        <v>350</v>
      </c>
      <c r="F21" s="66">
        <f t="shared" si="1"/>
        <v>350</v>
      </c>
    </row>
    <row r="22" spans="1:11" s="10" customFormat="1" ht="24" x14ac:dyDescent="0.15">
      <c r="A22" s="53">
        <v>9</v>
      </c>
      <c r="B22" s="62" t="s">
        <v>152</v>
      </c>
      <c r="C22" s="63" t="s">
        <v>4</v>
      </c>
      <c r="D22" s="64">
        <v>1</v>
      </c>
      <c r="E22" s="65">
        <v>1600</v>
      </c>
      <c r="F22" s="66">
        <f t="shared" si="1"/>
        <v>1600</v>
      </c>
      <c r="H22" s="11"/>
    </row>
    <row r="23" spans="1:11" s="10" customFormat="1" ht="24" x14ac:dyDescent="0.15">
      <c r="A23" s="53">
        <v>10</v>
      </c>
      <c r="B23" s="62" t="s">
        <v>153</v>
      </c>
      <c r="C23" s="63" t="s">
        <v>4</v>
      </c>
      <c r="D23" s="64">
        <v>1</v>
      </c>
      <c r="E23" s="65">
        <v>3800</v>
      </c>
      <c r="F23" s="66">
        <f t="shared" si="1"/>
        <v>3800</v>
      </c>
      <c r="H23" s="11"/>
    </row>
    <row r="24" spans="1:11" s="10" customFormat="1" ht="28.5" customHeight="1" x14ac:dyDescent="0.15">
      <c r="A24" s="53">
        <v>11</v>
      </c>
      <c r="B24" s="62" t="s">
        <v>154</v>
      </c>
      <c r="C24" s="63" t="s">
        <v>4</v>
      </c>
      <c r="D24" s="64">
        <v>6</v>
      </c>
      <c r="E24" s="65">
        <v>350</v>
      </c>
      <c r="F24" s="66">
        <f t="shared" si="1"/>
        <v>2100</v>
      </c>
      <c r="H24" s="11"/>
    </row>
    <row r="25" spans="1:11" s="10" customFormat="1" ht="25.5" customHeight="1" x14ac:dyDescent="0.15">
      <c r="A25" s="53">
        <v>12</v>
      </c>
      <c r="B25" s="62" t="s">
        <v>155</v>
      </c>
      <c r="C25" s="63" t="s">
        <v>4</v>
      </c>
      <c r="D25" s="64">
        <v>6</v>
      </c>
      <c r="E25" s="65">
        <v>350</v>
      </c>
      <c r="F25" s="66">
        <f t="shared" si="1"/>
        <v>2100</v>
      </c>
      <c r="H25" s="11"/>
    </row>
    <row r="26" spans="1:11" s="10" customFormat="1" ht="12.75" x14ac:dyDescent="0.15">
      <c r="A26" s="53">
        <v>13</v>
      </c>
      <c r="B26" s="62" t="s">
        <v>36</v>
      </c>
      <c r="C26" s="63" t="s">
        <v>4</v>
      </c>
      <c r="D26" s="64">
        <v>124</v>
      </c>
      <c r="E26" s="65">
        <v>400</v>
      </c>
      <c r="F26" s="66">
        <f t="shared" si="1"/>
        <v>49600</v>
      </c>
    </row>
    <row r="27" spans="1:11" s="10" customFormat="1" ht="13.5" thickBot="1" x14ac:dyDescent="0.2">
      <c r="A27" s="53">
        <v>14</v>
      </c>
      <c r="B27" s="67" t="s">
        <v>37</v>
      </c>
      <c r="C27" s="68"/>
      <c r="D27" s="68"/>
      <c r="E27" s="69"/>
      <c r="F27" s="70">
        <v>5000</v>
      </c>
      <c r="G27" s="9"/>
      <c r="H27" s="9"/>
      <c r="I27" s="9"/>
    </row>
    <row r="28" spans="1:11" s="10" customFormat="1" ht="12.75" customHeight="1" thickBot="1" x14ac:dyDescent="0.2">
      <c r="A28" s="123"/>
      <c r="B28" s="124"/>
      <c r="C28" s="124"/>
      <c r="D28" s="124"/>
      <c r="E28" s="124"/>
      <c r="F28" s="125"/>
      <c r="G28" s="9"/>
      <c r="H28" s="9"/>
      <c r="I28" s="9"/>
      <c r="J28" s="9"/>
      <c r="K28" s="9"/>
    </row>
    <row r="29" spans="1:11" s="10" customFormat="1" ht="12.75" customHeight="1" thickBot="1" x14ac:dyDescent="0.2">
      <c r="A29" s="126" t="s">
        <v>38</v>
      </c>
      <c r="B29" s="127"/>
      <c r="C29" s="127"/>
      <c r="D29" s="127"/>
      <c r="E29" s="128"/>
      <c r="F29" s="71">
        <f>SUM(F14:K27)</f>
        <v>354490</v>
      </c>
      <c r="G29" s="97"/>
      <c r="H29" s="9"/>
      <c r="I29" s="9"/>
      <c r="J29" s="9"/>
      <c r="K29" s="9"/>
    </row>
    <row r="30" spans="1:11" s="10" customFormat="1" ht="22.5" customHeight="1" thickBot="1" x14ac:dyDescent="0.2">
      <c r="A30" s="129" t="s">
        <v>39</v>
      </c>
      <c r="B30" s="130"/>
      <c r="C30" s="130"/>
      <c r="D30" s="130"/>
      <c r="E30" s="130"/>
      <c r="F30" s="131"/>
      <c r="G30" s="9"/>
      <c r="H30" s="9"/>
      <c r="I30" s="9"/>
      <c r="J30" s="9"/>
      <c r="K30" s="9"/>
    </row>
    <row r="31" spans="1:11" s="10" customFormat="1" ht="25.5" customHeight="1" x14ac:dyDescent="0.15">
      <c r="A31" s="72">
        <v>1</v>
      </c>
      <c r="B31" s="73" t="s">
        <v>40</v>
      </c>
      <c r="C31" s="64" t="s">
        <v>34</v>
      </c>
      <c r="D31" s="64">
        <v>78</v>
      </c>
      <c r="E31" s="74">
        <v>480</v>
      </c>
      <c r="F31" s="75">
        <f t="shared" ref="F31:F48" si="2">D31*E31</f>
        <v>37440</v>
      </c>
      <c r="G31" s="9"/>
      <c r="H31" s="9"/>
      <c r="I31" s="9"/>
      <c r="J31" s="9"/>
      <c r="K31" s="9"/>
    </row>
    <row r="32" spans="1:11" s="10" customFormat="1" ht="25.5" customHeight="1" x14ac:dyDescent="0.15">
      <c r="A32" s="72">
        <v>2</v>
      </c>
      <c r="B32" s="73" t="s">
        <v>156</v>
      </c>
      <c r="C32" s="64" t="s">
        <v>34</v>
      </c>
      <c r="D32" s="64">
        <v>91.8</v>
      </c>
      <c r="E32" s="74">
        <v>550</v>
      </c>
      <c r="F32" s="75">
        <f t="shared" si="2"/>
        <v>50490</v>
      </c>
      <c r="G32" s="9"/>
      <c r="H32" s="9"/>
      <c r="I32" s="9"/>
      <c r="J32" s="9"/>
      <c r="K32" s="9"/>
    </row>
    <row r="33" spans="1:11" s="10" customFormat="1" ht="12.75" customHeight="1" x14ac:dyDescent="0.15">
      <c r="A33" s="72">
        <v>3</v>
      </c>
      <c r="B33" s="73" t="s">
        <v>41</v>
      </c>
      <c r="C33" s="64" t="s">
        <v>4</v>
      </c>
      <c r="D33" s="64">
        <v>36</v>
      </c>
      <c r="E33" s="74">
        <v>150</v>
      </c>
      <c r="F33" s="75">
        <f t="shared" si="2"/>
        <v>5400</v>
      </c>
      <c r="G33" s="9"/>
      <c r="H33" s="9"/>
      <c r="I33" s="9"/>
      <c r="J33" s="9"/>
      <c r="K33" s="9"/>
    </row>
    <row r="34" spans="1:11" s="10" customFormat="1" ht="12.75" customHeight="1" x14ac:dyDescent="0.15">
      <c r="A34" s="72">
        <v>4</v>
      </c>
      <c r="B34" s="73" t="s">
        <v>42</v>
      </c>
      <c r="C34" s="64" t="s">
        <v>32</v>
      </c>
      <c r="D34" s="64">
        <v>12.5</v>
      </c>
      <c r="E34" s="74">
        <v>110</v>
      </c>
      <c r="F34" s="75">
        <f t="shared" si="2"/>
        <v>1375</v>
      </c>
      <c r="G34" s="9"/>
      <c r="H34" s="9"/>
      <c r="I34" s="9"/>
      <c r="J34" s="9"/>
      <c r="K34" s="9"/>
    </row>
    <row r="35" spans="1:11" s="10" customFormat="1" ht="12.75" customHeight="1" x14ac:dyDescent="0.15">
      <c r="A35" s="72">
        <v>5</v>
      </c>
      <c r="B35" s="73" t="s">
        <v>157</v>
      </c>
      <c r="C35" s="64" t="s">
        <v>32</v>
      </c>
      <c r="D35" s="64">
        <v>210</v>
      </c>
      <c r="E35" s="74">
        <v>570</v>
      </c>
      <c r="F35" s="75">
        <f t="shared" si="2"/>
        <v>119700</v>
      </c>
      <c r="G35" s="9"/>
      <c r="H35" s="9"/>
      <c r="I35" s="9"/>
      <c r="J35" s="9"/>
      <c r="K35" s="9"/>
    </row>
    <row r="36" spans="1:11" s="10" customFormat="1" ht="12.75" customHeight="1" x14ac:dyDescent="0.15">
      <c r="A36" s="72">
        <v>6</v>
      </c>
      <c r="B36" s="73" t="s">
        <v>43</v>
      </c>
      <c r="C36" s="64" t="s">
        <v>32</v>
      </c>
      <c r="D36" s="64">
        <v>12</v>
      </c>
      <c r="E36" s="74">
        <v>520</v>
      </c>
      <c r="F36" s="75">
        <f t="shared" si="2"/>
        <v>6240</v>
      </c>
      <c r="G36" s="9"/>
      <c r="H36" s="9"/>
      <c r="I36" s="9"/>
      <c r="J36" s="9"/>
      <c r="K36" s="9"/>
    </row>
    <row r="37" spans="1:11" s="10" customFormat="1" ht="12.75" customHeight="1" x14ac:dyDescent="0.15">
      <c r="A37" s="72">
        <v>7</v>
      </c>
      <c r="B37" s="73" t="s">
        <v>44</v>
      </c>
      <c r="C37" s="64" t="s">
        <v>4</v>
      </c>
      <c r="D37" s="64">
        <v>2</v>
      </c>
      <c r="E37" s="74">
        <v>300</v>
      </c>
      <c r="F37" s="75">
        <f t="shared" si="2"/>
        <v>600</v>
      </c>
      <c r="G37" s="9"/>
      <c r="H37" s="9"/>
      <c r="I37" s="9"/>
      <c r="J37" s="9"/>
      <c r="K37" s="9"/>
    </row>
    <row r="38" spans="1:11" s="10" customFormat="1" ht="12.75" customHeight="1" x14ac:dyDescent="0.15">
      <c r="A38" s="72">
        <v>8</v>
      </c>
      <c r="B38" s="73" t="s">
        <v>45</v>
      </c>
      <c r="C38" s="64" t="s">
        <v>34</v>
      </c>
      <c r="D38" s="64">
        <v>1.1000000000000001</v>
      </c>
      <c r="E38" s="74">
        <v>2200</v>
      </c>
      <c r="F38" s="75">
        <f>D38*E38</f>
        <v>2420</v>
      </c>
      <c r="G38" s="9"/>
      <c r="H38" s="9"/>
      <c r="I38" s="9"/>
      <c r="J38" s="9"/>
      <c r="K38" s="9"/>
    </row>
    <row r="39" spans="1:11" s="10" customFormat="1" ht="12.75" customHeight="1" x14ac:dyDescent="0.15">
      <c r="A39" s="72">
        <v>9</v>
      </c>
      <c r="B39" s="73" t="s">
        <v>46</v>
      </c>
      <c r="C39" s="64" t="s">
        <v>4</v>
      </c>
      <c r="D39" s="64">
        <v>124</v>
      </c>
      <c r="E39" s="74">
        <v>40</v>
      </c>
      <c r="F39" s="75">
        <f>D39*E39</f>
        <v>4960</v>
      </c>
      <c r="G39" s="9"/>
      <c r="H39" s="9"/>
      <c r="I39" s="9"/>
      <c r="J39" s="9"/>
      <c r="K39" s="9"/>
    </row>
    <row r="40" spans="1:11" s="10" customFormat="1" ht="12.75" customHeight="1" x14ac:dyDescent="0.15">
      <c r="A40" s="72">
        <v>10</v>
      </c>
      <c r="B40" s="73" t="s">
        <v>158</v>
      </c>
      <c r="C40" s="64" t="s">
        <v>4</v>
      </c>
      <c r="D40" s="64">
        <v>151</v>
      </c>
      <c r="E40" s="74">
        <v>40</v>
      </c>
      <c r="F40" s="75">
        <f>D40*E40</f>
        <v>6040</v>
      </c>
      <c r="G40" s="9"/>
      <c r="H40" s="9"/>
      <c r="I40" s="9"/>
      <c r="J40" s="9"/>
      <c r="K40" s="9"/>
    </row>
    <row r="41" spans="1:11" s="10" customFormat="1" ht="12.75" customHeight="1" x14ac:dyDescent="0.15">
      <c r="A41" s="72">
        <v>11</v>
      </c>
      <c r="B41" s="73" t="s">
        <v>47</v>
      </c>
      <c r="C41" s="64" t="s">
        <v>4</v>
      </c>
      <c r="D41" s="64">
        <v>350</v>
      </c>
      <c r="E41" s="74">
        <v>20</v>
      </c>
      <c r="F41" s="75">
        <f>D41*E41</f>
        <v>7000</v>
      </c>
      <c r="G41" s="9"/>
      <c r="H41" s="9"/>
      <c r="I41" s="9"/>
      <c r="J41" s="9"/>
      <c r="K41" s="9"/>
    </row>
    <row r="42" spans="1:11" s="10" customFormat="1" ht="12.75" customHeight="1" x14ac:dyDescent="0.15">
      <c r="A42" s="72">
        <v>12</v>
      </c>
      <c r="B42" s="73" t="s">
        <v>48</v>
      </c>
      <c r="C42" s="64" t="s">
        <v>32</v>
      </c>
      <c r="D42" s="64">
        <v>30</v>
      </c>
      <c r="E42" s="74">
        <v>45</v>
      </c>
      <c r="F42" s="75">
        <f t="shared" ref="F42:F43" si="3">D42*E42</f>
        <v>1350</v>
      </c>
      <c r="G42" s="9"/>
      <c r="H42" s="9"/>
      <c r="I42" s="9"/>
      <c r="J42" s="9"/>
      <c r="K42" s="9"/>
    </row>
    <row r="43" spans="1:11" s="10" customFormat="1" ht="12.75" customHeight="1" x14ac:dyDescent="0.15">
      <c r="A43" s="72">
        <v>13</v>
      </c>
      <c r="B43" s="73" t="s">
        <v>49</v>
      </c>
      <c r="C43" s="64" t="s">
        <v>4</v>
      </c>
      <c r="D43" s="64">
        <v>140</v>
      </c>
      <c r="E43" s="74">
        <v>30</v>
      </c>
      <c r="F43" s="75">
        <f t="shared" si="3"/>
        <v>4200</v>
      </c>
      <c r="G43" s="9"/>
      <c r="H43" s="9"/>
      <c r="I43" s="9"/>
      <c r="J43" s="9"/>
      <c r="K43" s="9"/>
    </row>
    <row r="44" spans="1:11" s="10" customFormat="1" ht="12.75" customHeight="1" x14ac:dyDescent="0.15">
      <c r="A44" s="72">
        <v>14</v>
      </c>
      <c r="B44" s="73" t="s">
        <v>50</v>
      </c>
      <c r="C44" s="64" t="s">
        <v>32</v>
      </c>
      <c r="D44" s="64">
        <v>12.5</v>
      </c>
      <c r="E44" s="74">
        <v>200</v>
      </c>
      <c r="F44" s="75">
        <f>D44*E44</f>
        <v>2500</v>
      </c>
      <c r="G44" s="9"/>
      <c r="H44" s="9"/>
      <c r="I44" s="9"/>
      <c r="J44" s="9"/>
      <c r="K44" s="9"/>
    </row>
    <row r="45" spans="1:11" s="10" customFormat="1" ht="12.75" customHeight="1" x14ac:dyDescent="0.15">
      <c r="A45" s="72">
        <v>15</v>
      </c>
      <c r="B45" s="73" t="s">
        <v>51</v>
      </c>
      <c r="C45" s="64" t="s">
        <v>4</v>
      </c>
      <c r="D45" s="64">
        <v>1</v>
      </c>
      <c r="E45" s="74">
        <v>950</v>
      </c>
      <c r="F45" s="75">
        <f>D45*E45</f>
        <v>950</v>
      </c>
      <c r="G45" s="9"/>
      <c r="H45" s="9"/>
      <c r="I45" s="9"/>
      <c r="J45" s="9"/>
      <c r="K45" s="9"/>
    </row>
    <row r="46" spans="1:11" s="10" customFormat="1" ht="12.75" customHeight="1" x14ac:dyDescent="0.15">
      <c r="A46" s="72">
        <v>16</v>
      </c>
      <c r="B46" s="73" t="s">
        <v>52</v>
      </c>
      <c r="C46" s="64" t="s">
        <v>4</v>
      </c>
      <c r="D46" s="64">
        <v>20</v>
      </c>
      <c r="E46" s="74">
        <v>50</v>
      </c>
      <c r="F46" s="75">
        <f t="shared" ref="F46:F47" si="4">D46*E46</f>
        <v>1000</v>
      </c>
      <c r="G46" s="9"/>
      <c r="H46" s="9"/>
      <c r="I46" s="9"/>
      <c r="J46" s="9"/>
      <c r="K46" s="9"/>
    </row>
    <row r="47" spans="1:11" s="10" customFormat="1" ht="12.75" customHeight="1" x14ac:dyDescent="0.15">
      <c r="A47" s="72">
        <v>17</v>
      </c>
      <c r="B47" s="73" t="s">
        <v>159</v>
      </c>
      <c r="C47" s="64" t="s">
        <v>4</v>
      </c>
      <c r="D47" s="64">
        <v>5</v>
      </c>
      <c r="E47" s="74">
        <v>500</v>
      </c>
      <c r="F47" s="75">
        <f t="shared" si="4"/>
        <v>2500</v>
      </c>
      <c r="G47" s="9"/>
      <c r="H47" s="9"/>
      <c r="I47" s="9"/>
      <c r="J47" s="9"/>
      <c r="K47" s="9"/>
    </row>
    <row r="48" spans="1:11" s="10" customFormat="1" ht="12.75" customHeight="1" thickBot="1" x14ac:dyDescent="0.2">
      <c r="A48" s="72">
        <v>18</v>
      </c>
      <c r="B48" s="76" t="s">
        <v>53</v>
      </c>
      <c r="C48" s="77" t="s">
        <v>4</v>
      </c>
      <c r="D48" s="77">
        <v>5</v>
      </c>
      <c r="E48" s="78">
        <v>1000</v>
      </c>
      <c r="F48" s="79">
        <f t="shared" si="2"/>
        <v>5000</v>
      </c>
      <c r="G48" s="9"/>
      <c r="H48" s="9"/>
      <c r="I48" s="9"/>
      <c r="J48" s="9"/>
      <c r="K48" s="9"/>
    </row>
    <row r="49" spans="1:11" s="10" customFormat="1" ht="13.5" thickBot="1" x14ac:dyDescent="0.2">
      <c r="A49" s="123"/>
      <c r="B49" s="124"/>
      <c r="C49" s="124"/>
      <c r="D49" s="124"/>
      <c r="E49" s="124"/>
      <c r="F49" s="125"/>
      <c r="J49" s="9"/>
      <c r="K49" s="9"/>
    </row>
    <row r="50" spans="1:11" s="10" customFormat="1" ht="13.5" thickBot="1" x14ac:dyDescent="0.2">
      <c r="A50" s="126" t="s">
        <v>5</v>
      </c>
      <c r="B50" s="127"/>
      <c r="C50" s="127"/>
      <c r="D50" s="127"/>
      <c r="E50" s="128"/>
      <c r="F50" s="80">
        <f>SUM(F31:F48)</f>
        <v>259165</v>
      </c>
    </row>
    <row r="51" spans="1:11" s="10" customFormat="1" thickBot="1" x14ac:dyDescent="0.2">
      <c r="A51" s="126" t="s">
        <v>54</v>
      </c>
      <c r="B51" s="127"/>
      <c r="C51" s="127"/>
      <c r="D51" s="127"/>
      <c r="E51" s="128"/>
      <c r="F51" s="81">
        <f>SUM(F50)+F29</f>
        <v>613655</v>
      </c>
      <c r="G51" s="12"/>
    </row>
    <row r="52" spans="1:11" s="4" customFormat="1" x14ac:dyDescent="0.2">
      <c r="A52" s="82"/>
      <c r="B52" s="83"/>
      <c r="C52" s="84"/>
      <c r="D52" s="84"/>
      <c r="E52" s="85"/>
      <c r="F52" s="86"/>
      <c r="J52" s="10"/>
      <c r="K52" s="10"/>
    </row>
    <row r="53" spans="1:11" s="4" customFormat="1" ht="22.5" customHeight="1" x14ac:dyDescent="0.2">
      <c r="A53" s="82"/>
      <c r="B53" s="87" t="s">
        <v>160</v>
      </c>
      <c r="C53" s="84" t="s">
        <v>161</v>
      </c>
      <c r="D53" s="161" t="s">
        <v>162</v>
      </c>
      <c r="E53" s="161"/>
      <c r="F53" s="86" t="s">
        <v>163</v>
      </c>
    </row>
    <row r="54" spans="1:11" s="4" customFormat="1" x14ac:dyDescent="0.2">
      <c r="A54" s="88"/>
      <c r="C54" s="89" t="s">
        <v>164</v>
      </c>
      <c r="F54" s="90" t="s">
        <v>165</v>
      </c>
    </row>
    <row r="55" spans="1:11" s="4" customFormat="1" x14ac:dyDescent="0.2">
      <c r="A55" s="88"/>
      <c r="B55" s="91" t="s">
        <v>166</v>
      </c>
      <c r="C55" s="4" t="s">
        <v>167</v>
      </c>
      <c r="D55" s="162"/>
      <c r="E55" s="162"/>
      <c r="F55" s="86" t="s">
        <v>163</v>
      </c>
    </row>
    <row r="56" spans="1:11" s="4" customFormat="1" ht="15.75" thickBot="1" x14ac:dyDescent="0.25">
      <c r="A56" s="92"/>
      <c r="B56" s="93"/>
      <c r="C56" s="94" t="s">
        <v>164</v>
      </c>
      <c r="D56" s="93"/>
      <c r="E56" s="93"/>
      <c r="F56" s="95" t="s">
        <v>165</v>
      </c>
    </row>
    <row r="57" spans="1:11" s="10" customFormat="1" ht="12.75" customHeight="1" x14ac:dyDescent="0.15">
      <c r="A57" s="9"/>
      <c r="B57" s="9"/>
      <c r="C57" s="9"/>
      <c r="D57" s="9"/>
      <c r="E57" s="9"/>
      <c r="F57" s="9"/>
    </row>
    <row r="58" spans="1:11" s="10" customFormat="1" ht="12.75" x14ac:dyDescent="0.15">
      <c r="D58" s="9"/>
      <c r="E58" s="9"/>
    </row>
    <row r="59" spans="1:11" s="10" customFormat="1" ht="12.75" x14ac:dyDescent="0.15"/>
    <row r="60" spans="1:11" s="10" customFormat="1" ht="12.75" x14ac:dyDescent="0.15">
      <c r="A60" s="12"/>
    </row>
  </sheetData>
  <mergeCells count="17">
    <mergeCell ref="A49:F49"/>
    <mergeCell ref="A50:E50"/>
    <mergeCell ref="A51:E51"/>
    <mergeCell ref="D53:E53"/>
    <mergeCell ref="D55:E55"/>
    <mergeCell ref="A28:F28"/>
    <mergeCell ref="A29:E29"/>
    <mergeCell ref="A30:F30"/>
    <mergeCell ref="A1:F6"/>
    <mergeCell ref="A7:F7"/>
    <mergeCell ref="A8:F8"/>
    <mergeCell ref="A9:F9"/>
    <mergeCell ref="A10:F10"/>
    <mergeCell ref="B11:B12"/>
    <mergeCell ref="C11:C12"/>
    <mergeCell ref="D11:F11"/>
    <mergeCell ref="A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смета работ</vt:lpstr>
      <vt:lpstr>Натяжные потолки</vt:lpstr>
    </vt:vector>
  </TitlesOfParts>
  <Company>АК Маркетинг Лэнд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a.dobrovolskaya</dc:creator>
  <dc:description/>
  <cp:lastModifiedBy>User</cp:lastModifiedBy>
  <cp:revision>1</cp:revision>
  <dcterms:created xsi:type="dcterms:W3CDTF">2011-03-16T05:26:43Z</dcterms:created>
  <dcterms:modified xsi:type="dcterms:W3CDTF">2022-05-23T12:43:39Z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АК Маркетинг Лэнд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