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filterPrivacy="1" defaultThemeVersion="124226"/>
  <xr:revisionPtr revIDLastSave="0" documentId="13_ncr:1000001_{DCAD9B1C-ED64-A748-8467-E15B0494EF09}" xr6:coauthVersionLast="47" xr6:coauthVersionMax="47" xr10:uidLastSave="{00000000-0000-0000-0000-000000000000}"/>
  <bookViews>
    <workbookView xWindow="0" yWindow="0" windowWidth="28800" windowHeight="12345" xr2:uid="{00000000-000D-0000-FFFF-FFFF00000000}"/>
  </bookViews>
  <sheets>
    <sheet name="1этап" sheetId="6" r:id="rId1"/>
    <sheet name="2этап" sheetId="7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6" l="1"/>
  <c r="F7" i="6"/>
  <c r="F8" i="6"/>
  <c r="C9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8" i="6"/>
  <c r="F39" i="6"/>
  <c r="F40" i="6"/>
  <c r="F41" i="6"/>
  <c r="F42" i="6"/>
  <c r="C43" i="6"/>
  <c r="F43" i="6"/>
  <c r="F44" i="6"/>
  <c r="F45" i="6"/>
  <c r="F46" i="6"/>
  <c r="F47" i="6"/>
  <c r="F49" i="6"/>
  <c r="F50" i="6"/>
  <c r="F51" i="6"/>
  <c r="C52" i="6"/>
  <c r="F52" i="6"/>
  <c r="F53" i="6"/>
  <c r="F54" i="6"/>
  <c r="F55" i="6"/>
  <c r="F56" i="6"/>
  <c r="F57" i="6"/>
  <c r="F58" i="6"/>
  <c r="F59" i="6"/>
  <c r="F60" i="6"/>
  <c r="F61" i="6"/>
  <c r="F63" i="6"/>
  <c r="F64" i="6"/>
  <c r="F65" i="6"/>
  <c r="F66" i="6"/>
  <c r="F67" i="6"/>
  <c r="F68" i="6"/>
  <c r="F69" i="6"/>
  <c r="C74" i="6"/>
  <c r="F74" i="6"/>
  <c r="F75" i="6"/>
  <c r="F76" i="6"/>
  <c r="F77" i="6"/>
  <c r="F78" i="6"/>
  <c r="F79" i="6"/>
  <c r="C80" i="6"/>
  <c r="F80" i="6"/>
  <c r="F81" i="6"/>
  <c r="F82" i="6"/>
  <c r="F83" i="6"/>
  <c r="F84" i="6"/>
  <c r="F86" i="6"/>
  <c r="F87" i="6"/>
  <c r="F88" i="6"/>
  <c r="F90" i="6"/>
  <c r="F91" i="6"/>
  <c r="F92" i="6"/>
  <c r="F93" i="6"/>
  <c r="F95" i="6"/>
  <c r="F6" i="7"/>
  <c r="F7" i="7"/>
  <c r="F8" i="7"/>
  <c r="F9" i="7"/>
  <c r="F10" i="7"/>
  <c r="F11" i="7"/>
  <c r="F12" i="7"/>
  <c r="C13" i="7"/>
  <c r="F13" i="7"/>
  <c r="F14" i="7"/>
  <c r="F15" i="7"/>
  <c r="F19" i="7"/>
  <c r="F20" i="7"/>
  <c r="F21" i="7"/>
  <c r="C22" i="7"/>
  <c r="F22" i="7"/>
  <c r="F23" i="7"/>
  <c r="F24" i="7"/>
  <c r="F26" i="7"/>
  <c r="F27" i="7"/>
  <c r="C28" i="7"/>
  <c r="F28" i="7"/>
  <c r="F29" i="7"/>
  <c r="F30" i="7"/>
  <c r="F32" i="7"/>
  <c r="F33" i="7"/>
  <c r="F34" i="7"/>
  <c r="F35" i="7"/>
  <c r="F36" i="7"/>
  <c r="F37" i="7"/>
  <c r="F38" i="7"/>
  <c r="F39" i="7"/>
  <c r="F41" i="7"/>
  <c r="F42" i="7"/>
  <c r="F43" i="7"/>
  <c r="F44" i="7"/>
  <c r="F45" i="7"/>
  <c r="F71" i="6"/>
  <c r="F7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B58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65" authorId="0" shapeId="0" xr:uid="{00000000-0006-0000-0000-000002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B81" authorId="0" shapeId="0" xr:uid="{00000000-0006-0000-0000-000003000000}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<sst xmlns="http://schemas.openxmlformats.org/spreadsheetml/2006/main" count="247" uniqueCount="108">
  <si>
    <t>№</t>
  </si>
  <si>
    <t>Наименование</t>
  </si>
  <si>
    <t>Кол-во</t>
  </si>
  <si>
    <t>Стоимость руб.</t>
  </si>
  <si>
    <t>Прочие работы</t>
  </si>
  <si>
    <t>Отверстия в плитке</t>
  </si>
  <si>
    <t>Ед.изм</t>
  </si>
  <si>
    <t>Цена,руб</t>
  </si>
  <si>
    <t>точка</t>
  </si>
  <si>
    <t>м.кв</t>
  </si>
  <si>
    <t>м.п</t>
  </si>
  <si>
    <t>шт.</t>
  </si>
  <si>
    <t>Итого</t>
  </si>
  <si>
    <t>шт</t>
  </si>
  <si>
    <t>усл</t>
  </si>
  <si>
    <t xml:space="preserve">     Дополнительное соглашение №1 к Договору №__________________</t>
  </si>
  <si>
    <t>Установка душевой лейки</t>
  </si>
  <si>
    <t xml:space="preserve">Вывоз мусора </t>
  </si>
  <si>
    <t>Исполнитель</t>
  </si>
  <si>
    <t>Заказчик</t>
  </si>
  <si>
    <t>Установка    унитаза</t>
  </si>
  <si>
    <t xml:space="preserve">Грунтовка стен бетонконтакт перед штукатуркой </t>
  </si>
  <si>
    <t>Штукатурка стен ,углы 90град</t>
  </si>
  <si>
    <t>Грунтовка стен перед укладкой плитки и др работами</t>
  </si>
  <si>
    <t>Укладка плитки или керамогранита до 60*60 на стену м.кв</t>
  </si>
  <si>
    <t>Монтаж экрана из плитки(монтаж ГКЛ,плитка,люк магнит)</t>
  </si>
  <si>
    <t>Установка смесителя</t>
  </si>
  <si>
    <t>Установка вентилятора</t>
  </si>
  <si>
    <t>Занижение дверного проема до 207см  со штукатуркой,шпаклевкой снаружи</t>
  </si>
  <si>
    <t>Грунтовка пола  перед укладкой плитки и др работами</t>
  </si>
  <si>
    <t>Укладка плитки или керамогранита до 60*60 на пол м.кв</t>
  </si>
  <si>
    <t>Установка электрический  полотенцесушитель</t>
  </si>
  <si>
    <t>Установка ванны(крепление)стальная, на кирпич с запениванием дно</t>
  </si>
  <si>
    <t>Грунтовка стен перед наклейкой обоев</t>
  </si>
  <si>
    <t>Наклейка обоев</t>
  </si>
  <si>
    <t>Установка гардины для штор в нишу</t>
  </si>
  <si>
    <t>Окраска откосы на 2 раза</t>
  </si>
  <si>
    <t>Монтаж напольного плинтуса обычный</t>
  </si>
  <si>
    <t>Заделка штроб электрика,трассы кондиционер</t>
  </si>
  <si>
    <t>________________________</t>
  </si>
  <si>
    <t>______________________</t>
  </si>
  <si>
    <t>Укладка ламината  с уборкой и грунтовкой пола</t>
  </si>
  <si>
    <t>Оформление порожка лминатом с уголком</t>
  </si>
  <si>
    <t>Покраска ниши для гардин</t>
  </si>
  <si>
    <t>Установка клапана и решетки вентиляция вент</t>
  </si>
  <si>
    <t>Штукатурка откоса после замены входной двери</t>
  </si>
  <si>
    <t>Балкон 0,98*3,06=3квм</t>
  </si>
  <si>
    <r>
      <t>Электромонтажные работы с интернет кабелем</t>
    </r>
    <r>
      <rPr>
        <b/>
        <sz val="12"/>
        <color indexed="8"/>
        <rFont val="Calibri"/>
        <family val="2"/>
        <charset val="204"/>
      </rPr>
      <t xml:space="preserve"> , работа в щитке,доп автоматы Черновые</t>
    </r>
    <r>
      <rPr>
        <sz val="12"/>
        <color indexed="8"/>
        <rFont val="Calibri"/>
        <family val="2"/>
        <charset val="204"/>
      </rPr>
      <t xml:space="preserve"> ,без установки розеток выключателей,оборудования,с установкой автоматов,</t>
    </r>
  </si>
  <si>
    <t>Монтаж вытяжки на потолке</t>
  </si>
  <si>
    <t>ИТОГО 1 этап</t>
  </si>
  <si>
    <t>ИТОГО 2 этап</t>
  </si>
  <si>
    <t>2 тап чистовая отделка</t>
  </si>
  <si>
    <t>Ванная(1,87*2,54)=4,8 квм</t>
  </si>
  <si>
    <t>Штробление стен для разводки  5м</t>
  </si>
  <si>
    <t>Перенос счетчиков и центр кранов вверх</t>
  </si>
  <si>
    <t>Монтаж короба из ГКЛ центр стояк+отверстие для установки скрытого люка</t>
  </si>
  <si>
    <t>Монтаж скрытого люка (металл)доступ к счетчикам с  укладкой кафеля</t>
  </si>
  <si>
    <t>Перенос дверного проема влево на 30 см(дверной проем оставляем 68см),монтаж пеноблока</t>
  </si>
  <si>
    <t>Монтаж короба из ГКЛ от стояка до унитаза</t>
  </si>
  <si>
    <t>м</t>
  </si>
  <si>
    <t>Укладка плитки короб от стояка до унитаза</t>
  </si>
  <si>
    <t>Декоруголок короб от ванны до унитаза</t>
  </si>
  <si>
    <t xml:space="preserve">Установка напольной  тумбы Раковины </t>
  </si>
  <si>
    <t>Навеска шкаф(-зеркала) с подключением сенсорное</t>
  </si>
  <si>
    <t>Установка смесителя ванна</t>
  </si>
  <si>
    <t>Разводка сантехники  (ванна,,умыв,,стир маш,унитаз) с канализ</t>
  </si>
  <si>
    <t>Монтаж скрытого люка (металл)доступ к счетчикам с  наклейкой обоев</t>
  </si>
  <si>
    <t>Штукатурка под маяк стены справа  1,352*3,34м</t>
  </si>
  <si>
    <t>Шпаклевка стен под обои</t>
  </si>
  <si>
    <t>Грунтовка стен перед шпаклевкой</t>
  </si>
  <si>
    <t>Электрика (,свет на потолок,вытяжка на выключатель,клавиша на выключат,перенос выключат.1 розетка)</t>
  </si>
  <si>
    <t>Кухня-Гостиная (3,24*5,8)=19,3кв.м +2,03=21,5 квм</t>
  </si>
  <si>
    <t>Грунтовка стен бетонконтакт перед штукатуркой 2 стены 4,315 и 3,243м)</t>
  </si>
  <si>
    <t>Штукатурка под маяк стены  2 стены 4,315 и 3,243м)</t>
  </si>
  <si>
    <t>Монтаж 2 ниши  для штор ГКЛ на всю длину со штукатуркой и шпаклевкой</t>
  </si>
  <si>
    <t xml:space="preserve">Занижение дверного проема до 207см *1,1м со штукатуркой,шпаклевкой </t>
  </si>
  <si>
    <t>Шпаклевка откосы окно  2.054*1,72</t>
  </si>
  <si>
    <t>Шпаклевка откосы балконный блок  1,6*3</t>
  </si>
  <si>
    <t>Шпаклевка откосы окно  2*3м</t>
  </si>
  <si>
    <t xml:space="preserve">Грунтовка стен перед  шпаклевкой </t>
  </si>
  <si>
    <t>Шпаклевка стен под обои все</t>
  </si>
  <si>
    <t>Разводка сантехники  (мойка,посудомойка) с канализац</t>
  </si>
  <si>
    <t>Электрика(свет на 2 2х выключат-зона дивана,зона кухни+зона кух стол+ вытяжка) +розетки 19шт-роз вытяжка,Зона ТВ 2роз+инт,, холод,посудомока,раб зона по схеме,перенос выкл  ближе к входу,кондиционер скрытая,компьтер с интернетом+гирлянда на откосе</t>
  </si>
  <si>
    <t>Электрика (фен,стир.машина,свет на потолок,полотенцесушитель,вентилятор на вторую клавишу и перенос выключат ,подсветка зеркало)</t>
  </si>
  <si>
    <t>Туалет-Кладовка(1,352*1,455)=2кв</t>
  </si>
  <si>
    <t xml:space="preserve">Балкон </t>
  </si>
  <si>
    <t>Электрика (1розетка)</t>
  </si>
  <si>
    <t>Коридор 1(1,634*3)=4,9квм+Коридор2(1,065*2,103)=2,23квм</t>
  </si>
  <si>
    <t>Грунтовка стен бетонконтакт перед штукатуркой 1 стены 3м</t>
  </si>
  <si>
    <t>Штукатурка под маяк стены  1 стена  3м</t>
  </si>
  <si>
    <t>Электрика(перенос щитка,розетка модем,перенос домофона)</t>
  </si>
  <si>
    <t>Комната (3*3,842+1,793*0,6)=12,6квм</t>
  </si>
  <si>
    <t xml:space="preserve">Грунтовка стен бетонконтакт перед штукатуркой 2 стены (слева и справа)3,842+4,486 </t>
  </si>
  <si>
    <t xml:space="preserve">Штукатурка под маяк стены   2 стены (слева и справа)3,842+4,486 </t>
  </si>
  <si>
    <t xml:space="preserve">Занижение дверного проема до 207см со штукатуркой,шпаклевкой </t>
  </si>
  <si>
    <t>Шпаклевка откосы окно  1,72*1,72*2,055</t>
  </si>
  <si>
    <t xml:space="preserve">Заужение дверного проема дверного проемасо штукатуркой,шпаклевкой </t>
  </si>
  <si>
    <t>Монтаж ГКЛ стены (опуск для установки двери шкаф-купе 2,5м) 1,793м*0,84м  со штукатуркой и шпаклевкой с уголком</t>
  </si>
  <si>
    <t>Электрика(перенос выкл,бра над кроватью,роз ТВ +инт 3шт,роз кондиц скрытое)</t>
  </si>
  <si>
    <t>Стяжка пол</t>
  </si>
  <si>
    <t>мкв</t>
  </si>
  <si>
    <t>Установка входной двери (мдф-металл 5000 или мдф мдф 5500)</t>
  </si>
  <si>
    <t>Скрытые трассы кондиционер 2шт(ьрасса 1300, штроба 700,отверстия 500)</t>
  </si>
  <si>
    <t>Подравнивание пола по всей квартире наливным полом единым контуром для укладки кварцвинила, с подготовкой пола,уборка,грунтовка,</t>
  </si>
  <si>
    <r>
      <rPr>
        <b/>
        <sz val="12"/>
        <color indexed="8"/>
        <rFont val="Calibri"/>
        <family val="2"/>
        <charset val="204"/>
      </rPr>
      <t>Ванная</t>
    </r>
    <r>
      <rPr>
        <sz val="12"/>
        <color indexed="8"/>
        <rFont val="Calibri"/>
        <family val="2"/>
        <charset val="204"/>
      </rPr>
      <t xml:space="preserve"> Электрика (фен,стир.машина,свет на потолок,полотенцесушитель,вентилятор на вторую клавишу и перенос выключат ,подсветка зеркало)) </t>
    </r>
    <r>
      <rPr>
        <b/>
        <sz val="12"/>
        <color indexed="8"/>
        <rFont val="Calibri"/>
        <family val="2"/>
        <charset val="204"/>
      </rPr>
      <t>Туалет</t>
    </r>
    <r>
      <rPr>
        <sz val="12"/>
        <color indexed="8"/>
        <rFont val="Calibri"/>
        <family val="2"/>
        <charset val="204"/>
      </rPr>
      <t xml:space="preserve"> -</t>
    </r>
    <r>
      <rPr>
        <b/>
        <sz val="12"/>
        <color indexed="8"/>
        <rFont val="Calibri"/>
        <family val="2"/>
        <charset val="204"/>
      </rPr>
      <t>Кладовка</t>
    </r>
    <r>
      <rPr>
        <sz val="12"/>
        <color indexed="8"/>
        <rFont val="Calibri"/>
        <family val="2"/>
        <charset val="204"/>
      </rPr>
      <t xml:space="preserve">Электрика (свет на потолок,вытяжка на выключатель,клавиша на выключат,перенос выключат.1 розетка </t>
    </r>
    <r>
      <rPr>
        <b/>
        <sz val="12"/>
        <color indexed="8"/>
        <rFont val="Calibri"/>
        <family val="2"/>
        <charset val="204"/>
      </rPr>
      <t>Кухня</t>
    </r>
    <r>
      <rPr>
        <sz val="12"/>
        <color indexed="8"/>
        <rFont val="Calibri"/>
        <family val="2"/>
        <charset val="204"/>
      </rPr>
      <t xml:space="preserve"> Электрика(свет на 2 2х выключат-зона дивана,зона кухни+зона кух стол+ вытяжка) +розетки 19шт-роз вытяжка,Зона ТВ 2роз+инт,, холод,посудомока,раб зона по схеме,перенос выкл  ближе к входу,кондиционер скрытая,компьтер с интернетом+гирлянда на откосе </t>
    </r>
    <r>
      <rPr>
        <b/>
        <sz val="12"/>
        <color indexed="8"/>
        <rFont val="Calibri"/>
        <family val="2"/>
        <charset val="204"/>
      </rPr>
      <t xml:space="preserve">Комната </t>
    </r>
    <r>
      <rPr>
        <sz val="12"/>
        <color indexed="8"/>
        <rFont val="Calibri"/>
        <family val="2"/>
        <charset val="204"/>
      </rPr>
      <t xml:space="preserve"> Электрика(перенос выкл,бра над кроватью,роз ТВ +инт 3шт,роз кондиц скрытое) 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Коридор</t>
    </r>
    <r>
      <rPr>
        <sz val="12"/>
        <color indexed="8"/>
        <rFont val="Calibri"/>
        <family val="2"/>
        <charset val="204"/>
      </rPr>
      <t xml:space="preserve"> Электрика(перенос щитка,розетка модем,перенос домофона)  </t>
    </r>
    <r>
      <rPr>
        <b/>
        <sz val="12"/>
        <color indexed="8"/>
        <rFont val="Calibri"/>
        <family val="2"/>
        <charset val="204"/>
      </rPr>
      <t>Балкон</t>
    </r>
    <r>
      <rPr>
        <sz val="12"/>
        <color indexed="8"/>
        <rFont val="Calibri"/>
        <family val="2"/>
        <charset val="204"/>
      </rPr>
      <t xml:space="preserve"> 1розетка</t>
    </r>
  </si>
  <si>
    <t>Установка дверей 3шт(ванная,кладовка,комната)+2портала (входная дверь+кухня+портал)</t>
  </si>
  <si>
    <r>
      <t>Натяжные потолки белые,матовые?,заглушка , без стоимости спотов (включена разводка)</t>
    </r>
    <r>
      <rPr>
        <b/>
        <sz val="12"/>
        <color indexed="8"/>
        <rFont val="Calibri"/>
        <family val="2"/>
        <charset val="204"/>
      </rPr>
      <t>Ванная</t>
    </r>
    <r>
      <rPr>
        <sz val="12"/>
        <color indexed="8"/>
        <rFont val="Calibri"/>
        <family val="2"/>
        <charset val="204"/>
      </rPr>
      <t xml:space="preserve"> 4 спота, </t>
    </r>
    <r>
      <rPr>
        <b/>
        <sz val="12"/>
        <color indexed="8"/>
        <rFont val="Calibri"/>
        <family val="2"/>
        <charset val="204"/>
      </rPr>
      <t>Туалет</t>
    </r>
    <r>
      <rPr>
        <sz val="12"/>
        <color indexed="8"/>
        <rFont val="Calibri"/>
        <family val="2"/>
        <charset val="204"/>
      </rPr>
      <t xml:space="preserve"> -кладовка 2 спота, К</t>
    </r>
    <r>
      <rPr>
        <b/>
        <sz val="12"/>
        <color indexed="8"/>
        <rFont val="Calibri"/>
        <family val="2"/>
        <charset val="204"/>
      </rPr>
      <t xml:space="preserve">омната </t>
    </r>
    <r>
      <rPr>
        <sz val="12"/>
        <color indexed="8"/>
        <rFont val="Calibri"/>
        <family val="2"/>
        <charset val="204"/>
      </rPr>
      <t xml:space="preserve"> обход ниша,1 подвес </t>
    </r>
    <r>
      <rPr>
        <b/>
        <sz val="12"/>
        <color indexed="8"/>
        <rFont val="Calibri"/>
        <family val="2"/>
        <charset val="204"/>
      </rPr>
      <t xml:space="preserve">Кухня-гостиная </t>
    </r>
    <r>
      <rPr>
        <sz val="12"/>
        <color indexed="8"/>
        <rFont val="Calibri"/>
        <family val="2"/>
        <charset val="204"/>
      </rPr>
      <t xml:space="preserve"> обход ниша 2шт,1подвес ,16спотов </t>
    </r>
    <r>
      <rPr>
        <b/>
        <sz val="12"/>
        <color indexed="8"/>
        <rFont val="Calibri"/>
        <family val="2"/>
        <charset val="204"/>
      </rPr>
      <t>Коридор 4+2 спота</t>
    </r>
    <r>
      <rPr>
        <sz val="12"/>
        <color indexed="8"/>
        <rFont val="Calibri"/>
        <family val="2"/>
        <charset val="204"/>
      </rPr>
      <t xml:space="preserve"> </t>
    </r>
    <r>
      <rPr>
        <b/>
        <sz val="12"/>
        <color indexed="8"/>
        <rFont val="Calibri"/>
        <family val="2"/>
        <charset val="204"/>
      </rPr>
      <t>Балкон</t>
    </r>
    <r>
      <rPr>
        <sz val="12"/>
        <color indexed="8"/>
        <rFont val="Calibri"/>
        <family val="2"/>
        <charset val="204"/>
      </rPr>
      <t xml:space="preserve"> просто потолок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</si>
</sst>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Fill="1" applyBorder="1" applyAlignment="1">
      <alignment wrapText="1"/>
    </xf>
    <xf numFmtId="164" fontId="1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/>
    </xf>
    <xf numFmtId="0" fontId="0" fillId="0" borderId="1" xfId="0" applyBorder="1"/>
    <xf numFmtId="0" fontId="1" fillId="0" borderId="1" xfId="0" applyFont="1" applyBorder="1" applyAlignment="1">
      <alignment horizontal="left" wrapText="1"/>
    </xf>
    <xf numFmtId="0" fontId="2" fillId="0" borderId="1" xfId="0" applyFont="1" applyBorder="1"/>
    <xf numFmtId="0" fontId="6" fillId="0" borderId="1" xfId="0" applyFont="1" applyBorder="1"/>
    <xf numFmtId="164" fontId="0" fillId="0" borderId="0" xfId="0" applyNumberFormat="1"/>
    <xf numFmtId="0" fontId="4" fillId="2" borderId="1" xfId="0" applyFont="1" applyFill="1" applyBorder="1"/>
    <xf numFmtId="0" fontId="2" fillId="2" borderId="1" xfId="0" applyFont="1" applyFill="1" applyBorder="1" applyAlignment="1">
      <alignment horizontal="left"/>
    </xf>
    <xf numFmtId="164" fontId="6" fillId="2" borderId="1" xfId="0" applyNumberFormat="1" applyFont="1" applyFill="1" applyBorder="1"/>
    <xf numFmtId="0" fontId="1" fillId="0" borderId="1" xfId="0" applyFont="1" applyFill="1" applyBorder="1" applyAlignment="1">
      <alignment horizontal="left" wrapText="1"/>
    </xf>
    <xf numFmtId="0" fontId="1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0" fontId="4" fillId="0" borderId="1" xfId="0" applyFont="1" applyBorder="1"/>
    <xf numFmtId="0" fontId="1" fillId="2" borderId="1" xfId="0" applyFont="1" applyFill="1" applyBorder="1" applyAlignment="1">
      <alignment wrapText="1"/>
    </xf>
    <xf numFmtId="164" fontId="4" fillId="0" borderId="1" xfId="0" applyNumberFormat="1" applyFont="1" applyBorder="1"/>
    <xf numFmtId="164" fontId="6" fillId="4" borderId="0" xfId="0" applyNumberFormat="1" applyFont="1" applyFill="1"/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/>
    <xf numFmtId="164" fontId="6" fillId="0" borderId="1" xfId="0" applyNumberFormat="1" applyFont="1" applyBorder="1"/>
    <xf numFmtId="164" fontId="2" fillId="0" borderId="1" xfId="0" applyNumberFormat="1" applyFont="1" applyBorder="1"/>
    <xf numFmtId="0" fontId="4" fillId="2" borderId="0" xfId="0" applyFont="1" applyFill="1" applyBorder="1"/>
    <xf numFmtId="0" fontId="2" fillId="2" borderId="0" xfId="0" applyFont="1" applyFill="1" applyBorder="1" applyAlignment="1">
      <alignment horizontal="left"/>
    </xf>
    <xf numFmtId="164" fontId="6" fillId="2" borderId="0" xfId="0" applyNumberFormat="1" applyFont="1" applyFill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 /><Relationship Id="rId2" Type="http://schemas.openxmlformats.org/officeDocument/2006/relationships/vmlDrawing" Target="../drawings/vmlDrawing1.vml" /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97"/>
  <sheetViews>
    <sheetView tabSelected="1" topLeftCell="E81" workbookViewId="0">
      <selection activeCell="H94" sqref="H94"/>
    </sheetView>
  </sheetViews>
  <sheetFormatPr defaultRowHeight="15" x14ac:dyDescent="0.2"/>
  <cols>
    <col min="1" max="1" width="6.05078125" customWidth="1"/>
    <col min="2" max="2" width="49.7734375" customWidth="1"/>
    <col min="6" max="6" width="9.55078125" bestFit="1" customWidth="1"/>
  </cols>
  <sheetData>
    <row r="2" spans="1:6" x14ac:dyDescent="0.2">
      <c r="A2" s="36" t="s">
        <v>15</v>
      </c>
      <c r="B2" s="36"/>
      <c r="C2" s="36"/>
      <c r="D2" s="36"/>
      <c r="E2" s="36"/>
      <c r="F2" s="36"/>
    </row>
    <row r="3" spans="1:6" x14ac:dyDescent="0.2">
      <c r="A3" s="37"/>
      <c r="B3" s="37"/>
      <c r="C3" s="37"/>
      <c r="D3" s="37"/>
      <c r="E3" s="37"/>
      <c r="F3" s="38"/>
    </row>
    <row r="4" spans="1:6" ht="33.75" customHeight="1" x14ac:dyDescent="0.2">
      <c r="A4" s="9" t="s">
        <v>0</v>
      </c>
      <c r="B4" s="10" t="s">
        <v>1</v>
      </c>
      <c r="C4" s="10" t="s">
        <v>2</v>
      </c>
      <c r="D4" s="10" t="s">
        <v>6</v>
      </c>
      <c r="E4" s="10" t="s">
        <v>7</v>
      </c>
      <c r="F4" s="28" t="s">
        <v>3</v>
      </c>
    </row>
    <row r="5" spans="1:6" ht="16.5" customHeight="1" x14ac:dyDescent="0.2">
      <c r="A5" s="35" t="s">
        <v>52</v>
      </c>
      <c r="B5" s="35"/>
      <c r="C5" s="35"/>
      <c r="D5" s="35"/>
      <c r="E5" s="35"/>
      <c r="F5" s="39"/>
    </row>
    <row r="6" spans="1:6" ht="34.5" customHeight="1" x14ac:dyDescent="0.2">
      <c r="A6" s="1">
        <v>1</v>
      </c>
      <c r="B6" s="5" t="s">
        <v>65</v>
      </c>
      <c r="C6" s="3">
        <v>4</v>
      </c>
      <c r="D6" s="2" t="s">
        <v>8</v>
      </c>
      <c r="E6" s="2">
        <v>0</v>
      </c>
      <c r="F6" s="2">
        <f t="shared" ref="F6:F35" si="0">C6*E6</f>
        <v>0</v>
      </c>
    </row>
    <row r="7" spans="1:6" ht="19.5" customHeight="1" x14ac:dyDescent="0.2">
      <c r="A7" s="1">
        <v>2</v>
      </c>
      <c r="B7" s="6" t="s">
        <v>53</v>
      </c>
      <c r="C7" s="2">
        <v>5</v>
      </c>
      <c r="D7" s="2" t="s">
        <v>14</v>
      </c>
      <c r="E7" s="2">
        <v>0</v>
      </c>
      <c r="F7" s="2">
        <f t="shared" si="0"/>
        <v>0</v>
      </c>
    </row>
    <row r="8" spans="1:6" ht="19.5" customHeight="1" x14ac:dyDescent="0.2">
      <c r="A8" s="1">
        <v>3</v>
      </c>
      <c r="B8" s="6" t="s">
        <v>54</v>
      </c>
      <c r="C8" s="2">
        <v>1</v>
      </c>
      <c r="D8" s="2" t="s">
        <v>14</v>
      </c>
      <c r="E8" s="2">
        <v>0</v>
      </c>
      <c r="F8" s="2">
        <f t="shared" si="0"/>
        <v>0</v>
      </c>
    </row>
    <row r="9" spans="1:6" ht="19.5" customHeight="1" x14ac:dyDescent="0.2">
      <c r="A9" s="1">
        <v>4</v>
      </c>
      <c r="B9" s="6" t="s">
        <v>99</v>
      </c>
      <c r="C9" s="2">
        <f>4.8</f>
        <v>4.8</v>
      </c>
      <c r="D9" s="2" t="s">
        <v>9</v>
      </c>
      <c r="E9" s="2">
        <v>0</v>
      </c>
      <c r="F9" s="2">
        <f t="shared" si="0"/>
        <v>0</v>
      </c>
    </row>
    <row r="10" spans="1:6" ht="30.75" customHeight="1" x14ac:dyDescent="0.2">
      <c r="A10" s="1">
        <v>5</v>
      </c>
      <c r="B10" s="6" t="s">
        <v>55</v>
      </c>
      <c r="C10" s="8">
        <v>1</v>
      </c>
      <c r="D10" s="2" t="s">
        <v>13</v>
      </c>
      <c r="E10" s="2">
        <v>0</v>
      </c>
      <c r="F10" s="2">
        <f t="shared" si="0"/>
        <v>0</v>
      </c>
    </row>
    <row r="11" spans="1:6" ht="30.75" customHeight="1" x14ac:dyDescent="0.2">
      <c r="A11" s="1">
        <v>6</v>
      </c>
      <c r="B11" s="5" t="s">
        <v>56</v>
      </c>
      <c r="C11" s="8">
        <v>1</v>
      </c>
      <c r="D11" s="2" t="s">
        <v>13</v>
      </c>
      <c r="E11" s="2">
        <v>0</v>
      </c>
      <c r="F11" s="2">
        <f t="shared" ref="F11" si="1">C11*E11</f>
        <v>0</v>
      </c>
    </row>
    <row r="12" spans="1:6" ht="29.25" customHeight="1" x14ac:dyDescent="0.2">
      <c r="A12" s="1">
        <v>7</v>
      </c>
      <c r="B12" s="13" t="s">
        <v>28</v>
      </c>
      <c r="C12" s="2">
        <v>1</v>
      </c>
      <c r="D12" s="2" t="s">
        <v>13</v>
      </c>
      <c r="E12" s="2">
        <v>0</v>
      </c>
      <c r="F12" s="2">
        <f t="shared" si="0"/>
        <v>0</v>
      </c>
    </row>
    <row r="13" spans="1:6" ht="31.5" customHeight="1" x14ac:dyDescent="0.2">
      <c r="A13" s="1">
        <v>8</v>
      </c>
      <c r="B13" s="13" t="s">
        <v>57</v>
      </c>
      <c r="C13" s="2">
        <v>1</v>
      </c>
      <c r="D13" s="2" t="s">
        <v>13</v>
      </c>
      <c r="E13" s="2">
        <v>0</v>
      </c>
      <c r="F13" s="2">
        <f t="shared" si="0"/>
        <v>0</v>
      </c>
    </row>
    <row r="14" spans="1:6" ht="19.5" customHeight="1" x14ac:dyDescent="0.2">
      <c r="A14" s="1">
        <v>9</v>
      </c>
      <c r="B14" s="6" t="s">
        <v>58</v>
      </c>
      <c r="C14" s="8">
        <v>1</v>
      </c>
      <c r="D14" s="2" t="s">
        <v>59</v>
      </c>
      <c r="E14" s="2"/>
      <c r="F14" s="2">
        <f>C14*E14</f>
        <v>0</v>
      </c>
    </row>
    <row r="15" spans="1:6" ht="19.5" customHeight="1" x14ac:dyDescent="0.2">
      <c r="A15" s="1">
        <v>10</v>
      </c>
      <c r="B15" s="6" t="s">
        <v>21</v>
      </c>
      <c r="C15" s="2">
        <v>26.5</v>
      </c>
      <c r="D15" s="2" t="s">
        <v>9</v>
      </c>
      <c r="E15" s="2">
        <v>0</v>
      </c>
      <c r="F15" s="2">
        <f t="shared" si="0"/>
        <v>0</v>
      </c>
    </row>
    <row r="16" spans="1:6" x14ac:dyDescent="0.2">
      <c r="A16" s="1">
        <v>11</v>
      </c>
      <c r="B16" s="2" t="s">
        <v>22</v>
      </c>
      <c r="C16" s="2">
        <v>26.5</v>
      </c>
      <c r="D16" s="2" t="s">
        <v>9</v>
      </c>
      <c r="E16" s="2">
        <v>0</v>
      </c>
      <c r="F16" s="2">
        <f t="shared" si="0"/>
        <v>0</v>
      </c>
    </row>
    <row r="17" spans="1:6" x14ac:dyDescent="0.2">
      <c r="A17" s="1">
        <v>12</v>
      </c>
      <c r="B17" s="2" t="s">
        <v>23</v>
      </c>
      <c r="C17" s="2">
        <v>26.5</v>
      </c>
      <c r="D17" s="2" t="s">
        <v>9</v>
      </c>
      <c r="E17" s="2">
        <v>0</v>
      </c>
      <c r="F17" s="2">
        <f t="shared" si="0"/>
        <v>0</v>
      </c>
    </row>
    <row r="18" spans="1:6" ht="28.5" customHeight="1" x14ac:dyDescent="0.2">
      <c r="A18" s="1">
        <v>13</v>
      </c>
      <c r="B18" s="6" t="s">
        <v>24</v>
      </c>
      <c r="C18" s="2">
        <v>26.5</v>
      </c>
      <c r="D18" s="2" t="s">
        <v>9</v>
      </c>
      <c r="E18" s="2">
        <v>0</v>
      </c>
      <c r="F18" s="2">
        <f t="shared" si="0"/>
        <v>0</v>
      </c>
    </row>
    <row r="19" spans="1:6" ht="20.25" customHeight="1" x14ac:dyDescent="0.2">
      <c r="A19" s="1">
        <v>14</v>
      </c>
      <c r="B19" s="6" t="s">
        <v>60</v>
      </c>
      <c r="C19" s="2">
        <v>2</v>
      </c>
      <c r="D19" s="2" t="s">
        <v>10</v>
      </c>
      <c r="E19" s="2">
        <v>0</v>
      </c>
      <c r="F19" s="2">
        <f t="shared" si="0"/>
        <v>0</v>
      </c>
    </row>
    <row r="20" spans="1:6" ht="20.25" customHeight="1" x14ac:dyDescent="0.2">
      <c r="A20" s="1">
        <v>15</v>
      </c>
      <c r="B20" s="6" t="s">
        <v>61</v>
      </c>
      <c r="C20" s="2">
        <v>1</v>
      </c>
      <c r="D20" s="2" t="s">
        <v>10</v>
      </c>
      <c r="E20" s="2">
        <v>0</v>
      </c>
      <c r="F20" s="2">
        <f t="shared" si="0"/>
        <v>0</v>
      </c>
    </row>
    <row r="21" spans="1:6" x14ac:dyDescent="0.2">
      <c r="A21" s="1">
        <v>16</v>
      </c>
      <c r="B21" s="2" t="s">
        <v>29</v>
      </c>
      <c r="C21" s="2">
        <v>4.8</v>
      </c>
      <c r="D21" s="2" t="s">
        <v>9</v>
      </c>
      <c r="E21" s="2">
        <v>0</v>
      </c>
      <c r="F21" s="2">
        <f t="shared" si="0"/>
        <v>0</v>
      </c>
    </row>
    <row r="22" spans="1:6" ht="35.25" customHeight="1" x14ac:dyDescent="0.2">
      <c r="A22" s="1">
        <v>17</v>
      </c>
      <c r="B22" s="7" t="s">
        <v>30</v>
      </c>
      <c r="C22" s="2">
        <v>4.8</v>
      </c>
      <c r="D22" s="2" t="s">
        <v>9</v>
      </c>
      <c r="E22" s="2">
        <v>0</v>
      </c>
      <c r="F22" s="2">
        <f t="shared" si="0"/>
        <v>0</v>
      </c>
    </row>
    <row r="23" spans="1:6" ht="30.75" customHeight="1" x14ac:dyDescent="0.2">
      <c r="A23" s="1">
        <v>18</v>
      </c>
      <c r="B23" s="23" t="s">
        <v>32</v>
      </c>
      <c r="C23" s="2">
        <v>1</v>
      </c>
      <c r="D23" s="2" t="s">
        <v>13</v>
      </c>
      <c r="E23" s="2">
        <v>0</v>
      </c>
      <c r="F23" s="2">
        <f t="shared" si="0"/>
        <v>0</v>
      </c>
    </row>
    <row r="24" spans="1:6" ht="15.75" x14ac:dyDescent="0.2">
      <c r="A24" s="1">
        <v>19</v>
      </c>
      <c r="B24" s="6" t="s">
        <v>64</v>
      </c>
      <c r="C24" s="2">
        <v>1</v>
      </c>
      <c r="D24" s="2" t="s">
        <v>13</v>
      </c>
      <c r="E24" s="2">
        <v>0</v>
      </c>
      <c r="F24" s="2">
        <f t="shared" ref="F24" si="2">C24*E24</f>
        <v>0</v>
      </c>
    </row>
    <row r="25" spans="1:6" ht="30" x14ac:dyDescent="0.2">
      <c r="A25" s="1">
        <v>20</v>
      </c>
      <c r="B25" s="23" t="s">
        <v>25</v>
      </c>
      <c r="C25" s="2">
        <v>1</v>
      </c>
      <c r="D25" s="2" t="s">
        <v>13</v>
      </c>
      <c r="E25" s="2">
        <v>0</v>
      </c>
      <c r="F25" s="2">
        <f t="shared" si="0"/>
        <v>0</v>
      </c>
    </row>
    <row r="26" spans="1:6" x14ac:dyDescent="0.2">
      <c r="A26" s="1">
        <v>21</v>
      </c>
      <c r="B26" s="2" t="s">
        <v>48</v>
      </c>
      <c r="C26" s="2">
        <v>1</v>
      </c>
      <c r="D26" s="2" t="s">
        <v>13</v>
      </c>
      <c r="E26" s="2">
        <v>0</v>
      </c>
      <c r="F26" s="2">
        <f t="shared" si="0"/>
        <v>0</v>
      </c>
    </row>
    <row r="27" spans="1:6" x14ac:dyDescent="0.2">
      <c r="A27" s="1">
        <v>22</v>
      </c>
      <c r="B27" s="2" t="s">
        <v>16</v>
      </c>
      <c r="C27" s="2">
        <v>1</v>
      </c>
      <c r="D27" s="2" t="s">
        <v>11</v>
      </c>
      <c r="E27" s="2">
        <v>0</v>
      </c>
      <c r="F27" s="2">
        <f t="shared" si="0"/>
        <v>0</v>
      </c>
    </row>
    <row r="28" spans="1:6" ht="15.75" x14ac:dyDescent="0.2">
      <c r="A28" s="1">
        <v>23</v>
      </c>
      <c r="B28" s="6" t="s">
        <v>62</v>
      </c>
      <c r="C28" s="2">
        <v>1</v>
      </c>
      <c r="D28" s="2" t="s">
        <v>11</v>
      </c>
      <c r="E28" s="2">
        <v>0</v>
      </c>
      <c r="F28" s="2">
        <f t="shared" si="0"/>
        <v>0</v>
      </c>
    </row>
    <row r="29" spans="1:6" ht="15.75" x14ac:dyDescent="0.2">
      <c r="A29" s="1">
        <v>24</v>
      </c>
      <c r="B29" s="6" t="s">
        <v>26</v>
      </c>
      <c r="C29" s="2">
        <v>1</v>
      </c>
      <c r="D29" s="2" t="s">
        <v>13</v>
      </c>
      <c r="E29" s="2">
        <v>0</v>
      </c>
      <c r="F29" s="2">
        <f t="shared" si="0"/>
        <v>0</v>
      </c>
    </row>
    <row r="30" spans="1:6" ht="15.75" customHeight="1" x14ac:dyDescent="0.2">
      <c r="A30" s="1">
        <v>25</v>
      </c>
      <c r="B30" s="2" t="s">
        <v>20</v>
      </c>
      <c r="C30" s="2">
        <v>1</v>
      </c>
      <c r="D30" s="2" t="s">
        <v>11</v>
      </c>
      <c r="E30" s="2">
        <v>0</v>
      </c>
      <c r="F30" s="2">
        <f>C30*E30</f>
        <v>0</v>
      </c>
    </row>
    <row r="31" spans="1:6" x14ac:dyDescent="0.2">
      <c r="A31" s="1">
        <v>26</v>
      </c>
      <c r="B31" s="2" t="s">
        <v>63</v>
      </c>
      <c r="C31" s="2">
        <v>1</v>
      </c>
      <c r="D31" s="2" t="s">
        <v>11</v>
      </c>
      <c r="E31" s="2">
        <v>0</v>
      </c>
      <c r="F31" s="2">
        <f t="shared" si="0"/>
        <v>0</v>
      </c>
    </row>
    <row r="32" spans="1:6" ht="18" customHeight="1" x14ac:dyDescent="0.2">
      <c r="A32" s="1">
        <v>27</v>
      </c>
      <c r="B32" s="25" t="s">
        <v>31</v>
      </c>
      <c r="C32" s="2">
        <v>1</v>
      </c>
      <c r="D32" s="2" t="s">
        <v>13</v>
      </c>
      <c r="E32" s="2">
        <v>0</v>
      </c>
      <c r="F32" s="2">
        <f t="shared" si="0"/>
        <v>0</v>
      </c>
    </row>
    <row r="33" spans="1:6" x14ac:dyDescent="0.2">
      <c r="A33" s="1">
        <v>28</v>
      </c>
      <c r="B33" s="2" t="s">
        <v>5</v>
      </c>
      <c r="C33" s="2">
        <v>12</v>
      </c>
      <c r="D33" s="2" t="s">
        <v>11</v>
      </c>
      <c r="E33" s="2">
        <v>0</v>
      </c>
      <c r="F33" s="2">
        <f t="shared" si="0"/>
        <v>0</v>
      </c>
    </row>
    <row r="34" spans="1:6" ht="18.75" customHeight="1" x14ac:dyDescent="0.2">
      <c r="A34" s="1">
        <v>29</v>
      </c>
      <c r="B34" s="6" t="s">
        <v>27</v>
      </c>
      <c r="C34" s="2">
        <v>1</v>
      </c>
      <c r="D34" s="2" t="s">
        <v>13</v>
      </c>
      <c r="E34" s="2">
        <v>0</v>
      </c>
      <c r="F34" s="2">
        <f t="shared" si="0"/>
        <v>0</v>
      </c>
    </row>
    <row r="35" spans="1:6" ht="59.25" customHeight="1" x14ac:dyDescent="0.2">
      <c r="A35" s="1">
        <v>30</v>
      </c>
      <c r="B35" s="6" t="s">
        <v>83</v>
      </c>
      <c r="C35" s="2"/>
      <c r="D35" s="2"/>
      <c r="E35" s="2"/>
      <c r="F35" s="2">
        <f t="shared" si="0"/>
        <v>0</v>
      </c>
    </row>
    <row r="36" spans="1:6" ht="15.75" customHeight="1" x14ac:dyDescent="0.2">
      <c r="A36" s="11"/>
      <c r="B36" s="11"/>
      <c r="C36" s="11"/>
      <c r="D36" s="11"/>
      <c r="E36" s="11" t="s">
        <v>12</v>
      </c>
      <c r="F36" s="11">
        <f>SUM(F6:F35)</f>
        <v>0</v>
      </c>
    </row>
    <row r="37" spans="1:6" ht="16.5" customHeight="1" x14ac:dyDescent="0.2">
      <c r="A37" s="35" t="s">
        <v>84</v>
      </c>
      <c r="B37" s="35"/>
      <c r="C37" s="35"/>
      <c r="D37" s="35"/>
      <c r="E37" s="35"/>
      <c r="F37" s="35"/>
    </row>
    <row r="38" spans="1:6" ht="30.75" customHeight="1" x14ac:dyDescent="0.2">
      <c r="A38" s="1">
        <v>1</v>
      </c>
      <c r="B38" s="6" t="s">
        <v>55</v>
      </c>
      <c r="C38" s="8">
        <v>1</v>
      </c>
      <c r="D38" s="2" t="s">
        <v>13</v>
      </c>
      <c r="E38" s="2">
        <v>0</v>
      </c>
      <c r="F38" s="2">
        <f t="shared" ref="F38:F45" si="3">C38*E38</f>
        <v>0</v>
      </c>
    </row>
    <row r="39" spans="1:6" ht="30.75" customHeight="1" x14ac:dyDescent="0.2">
      <c r="A39" s="1">
        <v>2</v>
      </c>
      <c r="B39" s="5" t="s">
        <v>66</v>
      </c>
      <c r="C39" s="8">
        <v>1</v>
      </c>
      <c r="D39" s="2" t="s">
        <v>13</v>
      </c>
      <c r="E39" s="2">
        <v>0</v>
      </c>
      <c r="F39" s="2">
        <f t="shared" si="3"/>
        <v>0</v>
      </c>
    </row>
    <row r="40" spans="1:6" ht="29.25" customHeight="1" x14ac:dyDescent="0.2">
      <c r="A40" s="1">
        <v>3</v>
      </c>
      <c r="B40" s="13" t="s">
        <v>28</v>
      </c>
      <c r="C40" s="2">
        <v>1</v>
      </c>
      <c r="D40" s="2" t="s">
        <v>13</v>
      </c>
      <c r="E40" s="2">
        <v>0</v>
      </c>
      <c r="F40" s="2">
        <f t="shared" si="3"/>
        <v>0</v>
      </c>
    </row>
    <row r="41" spans="1:6" x14ac:dyDescent="0.2">
      <c r="A41" s="1">
        <v>4</v>
      </c>
      <c r="B41" s="2" t="s">
        <v>48</v>
      </c>
      <c r="C41" s="2">
        <v>1</v>
      </c>
      <c r="D41" s="2" t="s">
        <v>13</v>
      </c>
      <c r="E41" s="2">
        <v>0</v>
      </c>
      <c r="F41" s="2">
        <f t="shared" si="3"/>
        <v>0</v>
      </c>
    </row>
    <row r="42" spans="1:6" ht="19.5" customHeight="1" x14ac:dyDescent="0.2">
      <c r="A42" s="1">
        <v>5</v>
      </c>
      <c r="B42" s="6" t="s">
        <v>21</v>
      </c>
      <c r="C42" s="2">
        <v>4.5</v>
      </c>
      <c r="D42" s="2" t="s">
        <v>9</v>
      </c>
      <c r="E42" s="2">
        <v>0</v>
      </c>
      <c r="F42" s="2">
        <f t="shared" si="3"/>
        <v>0</v>
      </c>
    </row>
    <row r="43" spans="1:6" ht="21.75" customHeight="1" x14ac:dyDescent="0.2">
      <c r="A43" s="1">
        <v>6</v>
      </c>
      <c r="B43" s="5" t="s">
        <v>67</v>
      </c>
      <c r="C43" s="8">
        <f>1.352*3.34</f>
        <v>4.5156799999999997</v>
      </c>
      <c r="D43" s="2" t="s">
        <v>9</v>
      </c>
      <c r="E43" s="2">
        <v>0</v>
      </c>
      <c r="F43" s="2">
        <f t="shared" si="3"/>
        <v>0</v>
      </c>
    </row>
    <row r="44" spans="1:6" ht="18.75" customHeight="1" x14ac:dyDescent="0.2">
      <c r="A44" s="1">
        <v>7</v>
      </c>
      <c r="B44" s="5" t="s">
        <v>69</v>
      </c>
      <c r="C44" s="8">
        <v>17.350000000000001</v>
      </c>
      <c r="D44" s="2" t="s">
        <v>9</v>
      </c>
      <c r="E44" s="2">
        <v>0</v>
      </c>
      <c r="F44" s="2">
        <f t="shared" si="3"/>
        <v>0</v>
      </c>
    </row>
    <row r="45" spans="1:6" ht="21.75" customHeight="1" x14ac:dyDescent="0.2">
      <c r="A45" s="1">
        <v>8</v>
      </c>
      <c r="B45" s="5" t="s">
        <v>68</v>
      </c>
      <c r="C45" s="8">
        <v>17.399999999999999</v>
      </c>
      <c r="D45" s="2" t="s">
        <v>9</v>
      </c>
      <c r="E45" s="2">
        <v>0</v>
      </c>
      <c r="F45" s="2">
        <f t="shared" si="3"/>
        <v>0</v>
      </c>
    </row>
    <row r="46" spans="1:6" ht="47.25" customHeight="1" x14ac:dyDescent="0.2">
      <c r="A46" s="1">
        <v>9</v>
      </c>
      <c r="B46" s="6" t="s">
        <v>70</v>
      </c>
      <c r="C46" s="2"/>
      <c r="D46" s="2"/>
      <c r="E46" s="2"/>
      <c r="F46" s="2">
        <f t="shared" ref="F46" si="4">C46*E46</f>
        <v>0</v>
      </c>
    </row>
    <row r="47" spans="1:6" ht="15.75" customHeight="1" x14ac:dyDescent="0.2">
      <c r="A47" s="11"/>
      <c r="B47" s="11"/>
      <c r="C47" s="11"/>
      <c r="D47" s="11"/>
      <c r="E47" s="11" t="s">
        <v>12</v>
      </c>
      <c r="F47" s="11">
        <f>SUM(F38:F46)</f>
        <v>0</v>
      </c>
    </row>
    <row r="48" spans="1:6" ht="15.75" customHeight="1" x14ac:dyDescent="0.2">
      <c r="A48" s="35" t="s">
        <v>71</v>
      </c>
      <c r="B48" s="35"/>
      <c r="C48" s="35"/>
      <c r="D48" s="35"/>
      <c r="E48" s="35"/>
      <c r="F48" s="35"/>
    </row>
    <row r="49" spans="1:12" ht="30.75" customHeight="1" x14ac:dyDescent="0.2">
      <c r="A49" s="1">
        <v>1</v>
      </c>
      <c r="B49" s="5" t="s">
        <v>81</v>
      </c>
      <c r="C49" s="3">
        <v>1.5</v>
      </c>
      <c r="D49" s="2" t="s">
        <v>8</v>
      </c>
      <c r="E49" s="2">
        <v>0</v>
      </c>
      <c r="F49" s="29">
        <f t="shared" ref="F49" si="5">C49*E49</f>
        <v>0</v>
      </c>
      <c r="G49" s="21"/>
      <c r="H49" s="21"/>
      <c r="I49" s="21"/>
      <c r="J49" s="21"/>
      <c r="K49" s="21"/>
      <c r="L49" s="21"/>
    </row>
    <row r="50" spans="1:12" ht="33" customHeight="1" x14ac:dyDescent="0.2">
      <c r="A50" s="1">
        <v>2</v>
      </c>
      <c r="B50" s="6" t="s">
        <v>72</v>
      </c>
      <c r="C50" s="2">
        <v>25.3</v>
      </c>
      <c r="D50" s="2" t="s">
        <v>9</v>
      </c>
      <c r="E50" s="2">
        <v>0</v>
      </c>
      <c r="F50" s="2">
        <f t="shared" ref="F50:F51" si="6">C50*E50</f>
        <v>0</v>
      </c>
    </row>
    <row r="51" spans="1:12" ht="30.75" customHeight="1" x14ac:dyDescent="0.2">
      <c r="A51" s="1">
        <v>3</v>
      </c>
      <c r="B51" s="5" t="s">
        <v>73</v>
      </c>
      <c r="C51" s="8">
        <v>25.3</v>
      </c>
      <c r="D51" s="2" t="s">
        <v>9</v>
      </c>
      <c r="E51" s="2">
        <v>0</v>
      </c>
      <c r="F51" s="2">
        <f t="shared" si="6"/>
        <v>0</v>
      </c>
    </row>
    <row r="52" spans="1:12" ht="30" customHeight="1" x14ac:dyDescent="0.2">
      <c r="A52" s="1">
        <v>4</v>
      </c>
      <c r="B52" s="5" t="s">
        <v>74</v>
      </c>
      <c r="C52" s="3">
        <f>2+3</f>
        <v>5</v>
      </c>
      <c r="D52" s="2" t="s">
        <v>10</v>
      </c>
      <c r="E52" s="2">
        <v>0</v>
      </c>
      <c r="F52" s="2">
        <f t="shared" ref="F52:F60" si="7">C52*E52</f>
        <v>0</v>
      </c>
    </row>
    <row r="53" spans="1:12" ht="30" customHeight="1" x14ac:dyDescent="0.2">
      <c r="A53" s="1">
        <v>5</v>
      </c>
      <c r="B53" s="13" t="s">
        <v>75</v>
      </c>
      <c r="C53" s="2">
        <v>1</v>
      </c>
      <c r="D53" s="2" t="s">
        <v>13</v>
      </c>
      <c r="E53" s="2">
        <v>0</v>
      </c>
      <c r="F53" s="2">
        <f t="shared" si="7"/>
        <v>0</v>
      </c>
    </row>
    <row r="54" spans="1:12" x14ac:dyDescent="0.2">
      <c r="A54" s="1">
        <v>6</v>
      </c>
      <c r="B54" s="2" t="s">
        <v>48</v>
      </c>
      <c r="C54" s="2">
        <v>1</v>
      </c>
      <c r="D54" s="2" t="s">
        <v>13</v>
      </c>
      <c r="E54" s="2">
        <v>0</v>
      </c>
      <c r="F54" s="2">
        <f t="shared" si="7"/>
        <v>0</v>
      </c>
    </row>
    <row r="55" spans="1:12" ht="18" customHeight="1" x14ac:dyDescent="0.2">
      <c r="A55" s="1">
        <v>7</v>
      </c>
      <c r="B55" s="7" t="s">
        <v>78</v>
      </c>
      <c r="C55" s="2">
        <v>7</v>
      </c>
      <c r="D55" s="2" t="s">
        <v>10</v>
      </c>
      <c r="E55" s="2">
        <v>0</v>
      </c>
      <c r="F55" s="2">
        <f t="shared" si="7"/>
        <v>0</v>
      </c>
      <c r="G55" s="21"/>
      <c r="H55" s="21"/>
      <c r="I55" s="21"/>
      <c r="J55" s="21"/>
      <c r="K55" s="21"/>
      <c r="L55" s="21"/>
    </row>
    <row r="56" spans="1:12" ht="18" customHeight="1" x14ac:dyDescent="0.2">
      <c r="A56" s="1">
        <v>8</v>
      </c>
      <c r="B56" s="7" t="s">
        <v>77</v>
      </c>
      <c r="C56" s="2">
        <v>4.5999999999999996</v>
      </c>
      <c r="D56" s="2" t="s">
        <v>10</v>
      </c>
      <c r="E56" s="2">
        <v>0</v>
      </c>
      <c r="F56" s="2">
        <f t="shared" ref="F56:F59" si="8">C56*E56</f>
        <v>0</v>
      </c>
      <c r="G56" s="21"/>
      <c r="H56" s="21"/>
      <c r="I56" s="21"/>
      <c r="J56" s="21"/>
      <c r="K56" s="21"/>
      <c r="L56" s="21"/>
    </row>
    <row r="57" spans="1:12" ht="18" customHeight="1" x14ac:dyDescent="0.2">
      <c r="A57" s="1">
        <v>9</v>
      </c>
      <c r="B57" s="7" t="s">
        <v>76</v>
      </c>
      <c r="C57" s="2">
        <v>5.9</v>
      </c>
      <c r="D57" s="2" t="s">
        <v>10</v>
      </c>
      <c r="E57" s="2">
        <v>0</v>
      </c>
      <c r="F57" s="2">
        <f t="shared" si="8"/>
        <v>0</v>
      </c>
      <c r="G57" s="21"/>
      <c r="H57" s="21"/>
      <c r="I57" s="21"/>
      <c r="J57" s="21"/>
      <c r="K57" s="21"/>
      <c r="L57" s="21"/>
    </row>
    <row r="58" spans="1:12" ht="19.5" customHeight="1" x14ac:dyDescent="0.2">
      <c r="A58" s="1">
        <v>10</v>
      </c>
      <c r="B58" s="7" t="s">
        <v>79</v>
      </c>
      <c r="C58" s="2">
        <v>48.6</v>
      </c>
      <c r="D58" s="2" t="s">
        <v>9</v>
      </c>
      <c r="E58" s="2">
        <v>0</v>
      </c>
      <c r="F58" s="2">
        <f t="shared" si="8"/>
        <v>0</v>
      </c>
    </row>
    <row r="59" spans="1:12" ht="21.75" customHeight="1" x14ac:dyDescent="0.2">
      <c r="A59" s="1">
        <v>11</v>
      </c>
      <c r="B59" s="5" t="s">
        <v>80</v>
      </c>
      <c r="C59" s="8">
        <v>48.6</v>
      </c>
      <c r="D59" s="2" t="s">
        <v>9</v>
      </c>
      <c r="E59" s="2">
        <v>0</v>
      </c>
      <c r="F59" s="2">
        <f t="shared" si="8"/>
        <v>0</v>
      </c>
    </row>
    <row r="60" spans="1:12" ht="109.5" customHeight="1" x14ac:dyDescent="0.2">
      <c r="A60" s="1">
        <v>12</v>
      </c>
      <c r="B60" s="7" t="s">
        <v>82</v>
      </c>
      <c r="C60" s="2"/>
      <c r="D60" s="2"/>
      <c r="E60" s="2"/>
      <c r="F60" s="2">
        <f t="shared" si="7"/>
        <v>0</v>
      </c>
    </row>
    <row r="61" spans="1:12" x14ac:dyDescent="0.2">
      <c r="A61" s="1"/>
      <c r="B61" s="2"/>
      <c r="C61" s="2"/>
      <c r="D61" s="2"/>
      <c r="E61" s="14" t="s">
        <v>12</v>
      </c>
      <c r="F61" s="14">
        <f>SUM(F49:F60)</f>
        <v>0</v>
      </c>
    </row>
    <row r="62" spans="1:12" ht="15.75" customHeight="1" x14ac:dyDescent="0.2">
      <c r="A62" s="35" t="s">
        <v>87</v>
      </c>
      <c r="B62" s="35"/>
      <c r="C62" s="35"/>
      <c r="D62" s="35"/>
      <c r="E62" s="35"/>
      <c r="F62" s="35"/>
    </row>
    <row r="63" spans="1:12" ht="30" customHeight="1" x14ac:dyDescent="0.2">
      <c r="A63" s="1">
        <v>1</v>
      </c>
      <c r="B63" s="6" t="s">
        <v>88</v>
      </c>
      <c r="C63" s="2">
        <v>10</v>
      </c>
      <c r="D63" s="2" t="s">
        <v>9</v>
      </c>
      <c r="E63" s="2">
        <v>0</v>
      </c>
      <c r="F63" s="2">
        <f t="shared" ref="F63:F67" si="9">C63*E63</f>
        <v>0</v>
      </c>
    </row>
    <row r="64" spans="1:12" ht="24.75" customHeight="1" x14ac:dyDescent="0.2">
      <c r="A64" s="1">
        <v>2</v>
      </c>
      <c r="B64" s="5" t="s">
        <v>89</v>
      </c>
      <c r="C64" s="8">
        <v>10</v>
      </c>
      <c r="D64" s="2" t="s">
        <v>9</v>
      </c>
      <c r="E64" s="2">
        <v>0</v>
      </c>
      <c r="F64" s="2">
        <f t="shared" si="9"/>
        <v>0</v>
      </c>
    </row>
    <row r="65" spans="1:12" ht="19.5" customHeight="1" x14ac:dyDescent="0.2">
      <c r="A65" s="1">
        <v>3</v>
      </c>
      <c r="B65" s="7" t="s">
        <v>79</v>
      </c>
      <c r="C65" s="2">
        <v>43.5</v>
      </c>
      <c r="D65" s="2" t="s">
        <v>9</v>
      </c>
      <c r="E65" s="2">
        <v>0</v>
      </c>
      <c r="F65" s="2">
        <f t="shared" si="9"/>
        <v>0</v>
      </c>
    </row>
    <row r="66" spans="1:12" ht="21.75" customHeight="1" x14ac:dyDescent="0.2">
      <c r="A66" s="1">
        <v>4</v>
      </c>
      <c r="B66" s="5" t="s">
        <v>80</v>
      </c>
      <c r="C66" s="8">
        <v>43.5</v>
      </c>
      <c r="D66" s="2" t="s">
        <v>9</v>
      </c>
      <c r="E66" s="2">
        <v>0</v>
      </c>
      <c r="F66" s="2">
        <f t="shared" si="9"/>
        <v>0</v>
      </c>
    </row>
    <row r="67" spans="1:12" ht="21.75" customHeight="1" x14ac:dyDescent="0.2">
      <c r="A67" s="1">
        <v>5</v>
      </c>
      <c r="B67" s="7" t="s">
        <v>45</v>
      </c>
      <c r="C67" s="2">
        <v>5</v>
      </c>
      <c r="D67" s="2" t="s">
        <v>10</v>
      </c>
      <c r="E67" s="2">
        <v>0</v>
      </c>
      <c r="F67" s="2">
        <f t="shared" si="9"/>
        <v>0</v>
      </c>
    </row>
    <row r="68" spans="1:12" ht="27.75" customHeight="1" x14ac:dyDescent="0.2">
      <c r="A68" s="1">
        <v>6</v>
      </c>
      <c r="B68" s="7" t="s">
        <v>90</v>
      </c>
      <c r="C68" s="2"/>
      <c r="D68" s="2"/>
      <c r="E68" s="2"/>
      <c r="F68" s="2">
        <f>C68*E68</f>
        <v>0</v>
      </c>
    </row>
    <row r="69" spans="1:12" x14ac:dyDescent="0.2">
      <c r="A69" s="1"/>
      <c r="B69" s="2"/>
      <c r="C69" s="2"/>
      <c r="D69" s="2"/>
      <c r="E69" s="14" t="s">
        <v>12</v>
      </c>
      <c r="F69" s="14">
        <f>SUM(F63:F68)</f>
        <v>0</v>
      </c>
    </row>
    <row r="70" spans="1:12" ht="18.75" x14ac:dyDescent="0.25">
      <c r="A70" s="40" t="s">
        <v>85</v>
      </c>
      <c r="B70" s="40"/>
      <c r="C70" s="40"/>
      <c r="D70" s="40"/>
      <c r="E70" s="40"/>
      <c r="F70" s="40"/>
    </row>
    <row r="71" spans="1:12" ht="24.75" customHeight="1" x14ac:dyDescent="0.2">
      <c r="A71" s="1">
        <v>1</v>
      </c>
      <c r="B71" s="7" t="s">
        <v>86</v>
      </c>
      <c r="C71" s="2"/>
      <c r="D71" s="2" t="s">
        <v>9</v>
      </c>
      <c r="E71" s="2"/>
      <c r="F71" s="2">
        <f>C71*E71</f>
        <v>0</v>
      </c>
    </row>
    <row r="72" spans="1:12" x14ac:dyDescent="0.2">
      <c r="A72" s="12"/>
      <c r="B72" s="12"/>
      <c r="C72" s="12"/>
      <c r="D72" s="12"/>
      <c r="E72" s="15" t="s">
        <v>12</v>
      </c>
      <c r="F72" s="15">
        <f>SUM(F71:F71)</f>
        <v>0</v>
      </c>
    </row>
    <row r="73" spans="1:12" ht="15.75" customHeight="1" x14ac:dyDescent="0.2">
      <c r="A73" s="35" t="s">
        <v>91</v>
      </c>
      <c r="B73" s="35"/>
      <c r="C73" s="35"/>
      <c r="D73" s="35"/>
      <c r="E73" s="35"/>
      <c r="F73" s="35"/>
    </row>
    <row r="74" spans="1:12" ht="33" customHeight="1" x14ac:dyDescent="0.2">
      <c r="A74" s="1">
        <v>1</v>
      </c>
      <c r="B74" s="6" t="s">
        <v>92</v>
      </c>
      <c r="C74" s="8">
        <f>3.842*3.34+4.486*3.34</f>
        <v>27.815519999999999</v>
      </c>
      <c r="D74" s="8" t="s">
        <v>9</v>
      </c>
      <c r="E74" s="8">
        <v>0</v>
      </c>
      <c r="F74" s="8">
        <f t="shared" ref="F74:F83" si="10">C74*E74</f>
        <v>0</v>
      </c>
    </row>
    <row r="75" spans="1:12" ht="30.75" customHeight="1" x14ac:dyDescent="0.2">
      <c r="A75" s="1">
        <v>2</v>
      </c>
      <c r="B75" s="5" t="s">
        <v>93</v>
      </c>
      <c r="C75" s="8">
        <v>27.8</v>
      </c>
      <c r="D75" s="2" t="s">
        <v>9</v>
      </c>
      <c r="E75" s="2">
        <v>0</v>
      </c>
      <c r="F75" s="2">
        <f t="shared" si="10"/>
        <v>0</v>
      </c>
    </row>
    <row r="76" spans="1:12" ht="30" customHeight="1" x14ac:dyDescent="0.2">
      <c r="A76" s="1">
        <v>3</v>
      </c>
      <c r="B76" s="5" t="s">
        <v>74</v>
      </c>
      <c r="C76" s="3">
        <v>3</v>
      </c>
      <c r="D76" s="2" t="s">
        <v>10</v>
      </c>
      <c r="E76" s="2">
        <v>0</v>
      </c>
      <c r="F76" s="2">
        <f t="shared" si="10"/>
        <v>0</v>
      </c>
    </row>
    <row r="77" spans="1:12" ht="30" customHeight="1" x14ac:dyDescent="0.2">
      <c r="A77" s="1">
        <v>4</v>
      </c>
      <c r="B77" s="13" t="s">
        <v>94</v>
      </c>
      <c r="C77" s="2">
        <v>1</v>
      </c>
      <c r="D77" s="2" t="s">
        <v>13</v>
      </c>
      <c r="E77" s="2">
        <v>0</v>
      </c>
      <c r="F77" s="2">
        <f t="shared" si="10"/>
        <v>0</v>
      </c>
    </row>
    <row r="78" spans="1:12" ht="30" customHeight="1" x14ac:dyDescent="0.2">
      <c r="A78" s="1">
        <v>5</v>
      </c>
      <c r="B78" s="13" t="s">
        <v>96</v>
      </c>
      <c r="C78" s="2">
        <v>1</v>
      </c>
      <c r="D78" s="2" t="s">
        <v>13</v>
      </c>
      <c r="E78" s="2">
        <v>0</v>
      </c>
      <c r="F78" s="2">
        <f t="shared" ref="F78:F79" si="11">C78*E78</f>
        <v>0</v>
      </c>
    </row>
    <row r="79" spans="1:12" ht="45.75" customHeight="1" x14ac:dyDescent="0.2">
      <c r="A79" s="1">
        <v>6</v>
      </c>
      <c r="B79" s="13" t="s">
        <v>97</v>
      </c>
      <c r="C79" s="2">
        <v>1</v>
      </c>
      <c r="D79" s="2" t="s">
        <v>13</v>
      </c>
      <c r="E79" s="2">
        <v>0</v>
      </c>
      <c r="F79" s="2">
        <f t="shared" si="11"/>
        <v>0</v>
      </c>
    </row>
    <row r="80" spans="1:12" ht="18" customHeight="1" x14ac:dyDescent="0.2">
      <c r="A80" s="1">
        <v>7</v>
      </c>
      <c r="B80" s="7" t="s">
        <v>95</v>
      </c>
      <c r="C80" s="8">
        <f>1.72+1.72+2.055</f>
        <v>5.4950000000000001</v>
      </c>
      <c r="D80" s="8" t="s">
        <v>10</v>
      </c>
      <c r="E80" s="8">
        <v>0</v>
      </c>
      <c r="F80" s="8">
        <f t="shared" si="10"/>
        <v>0</v>
      </c>
      <c r="G80" s="21"/>
      <c r="H80" s="21"/>
      <c r="I80" s="21"/>
      <c r="J80" s="21"/>
      <c r="K80" s="21"/>
      <c r="L80" s="21"/>
    </row>
    <row r="81" spans="1:6" ht="19.5" customHeight="1" x14ac:dyDescent="0.2">
      <c r="A81" s="1">
        <v>8</v>
      </c>
      <c r="B81" s="7" t="s">
        <v>79</v>
      </c>
      <c r="C81" s="2">
        <v>44</v>
      </c>
      <c r="D81" s="2" t="s">
        <v>9</v>
      </c>
      <c r="E81" s="2">
        <v>0</v>
      </c>
      <c r="F81" s="2">
        <f t="shared" si="10"/>
        <v>0</v>
      </c>
    </row>
    <row r="82" spans="1:6" ht="21.75" customHeight="1" x14ac:dyDescent="0.2">
      <c r="A82" s="1">
        <v>9</v>
      </c>
      <c r="B82" s="5" t="s">
        <v>80</v>
      </c>
      <c r="C82" s="8">
        <v>44</v>
      </c>
      <c r="D82" s="2" t="s">
        <v>9</v>
      </c>
      <c r="E82" s="2">
        <v>0</v>
      </c>
      <c r="F82" s="2">
        <f t="shared" si="10"/>
        <v>0</v>
      </c>
    </row>
    <row r="83" spans="1:6" ht="34.5" customHeight="1" x14ac:dyDescent="0.2">
      <c r="A83" s="1">
        <v>10</v>
      </c>
      <c r="B83" s="7" t="s">
        <v>98</v>
      </c>
      <c r="C83" s="2"/>
      <c r="D83" s="2"/>
      <c r="E83" s="2"/>
      <c r="F83" s="2">
        <f t="shared" si="10"/>
        <v>0</v>
      </c>
    </row>
    <row r="84" spans="1:6" x14ac:dyDescent="0.2">
      <c r="A84" s="1"/>
      <c r="B84" s="2"/>
      <c r="C84" s="2"/>
      <c r="D84" s="2"/>
      <c r="E84" s="14" t="s">
        <v>12</v>
      </c>
      <c r="F84" s="31">
        <f>SUM(F74:F83)</f>
        <v>0</v>
      </c>
    </row>
    <row r="85" spans="1:6" ht="15.75" customHeight="1" x14ac:dyDescent="0.2">
      <c r="A85" s="35" t="s">
        <v>4</v>
      </c>
      <c r="B85" s="35"/>
      <c r="C85" s="35"/>
      <c r="D85" s="35"/>
      <c r="E85" s="35"/>
      <c r="F85" s="35"/>
    </row>
    <row r="86" spans="1:6" ht="63.75" customHeight="1" x14ac:dyDescent="0.2">
      <c r="A86" s="1">
        <v>1</v>
      </c>
      <c r="B86" s="20" t="s">
        <v>103</v>
      </c>
      <c r="C86" s="2">
        <v>43.5</v>
      </c>
      <c r="D86" s="2" t="s">
        <v>100</v>
      </c>
      <c r="E86" s="2">
        <v>0</v>
      </c>
      <c r="F86" s="8">
        <f t="shared" ref="F86:F92" si="12">C86*E86</f>
        <v>0</v>
      </c>
    </row>
    <row r="87" spans="1:6" x14ac:dyDescent="0.2">
      <c r="A87" s="1">
        <v>2</v>
      </c>
      <c r="B87" s="2" t="s">
        <v>17</v>
      </c>
      <c r="C87" s="2">
        <v>1</v>
      </c>
      <c r="D87" s="2" t="s">
        <v>13</v>
      </c>
      <c r="E87" s="2">
        <v>0</v>
      </c>
      <c r="F87" s="8">
        <f t="shared" si="12"/>
        <v>0</v>
      </c>
    </row>
    <row r="88" spans="1:6" ht="81" customHeight="1" x14ac:dyDescent="0.2">
      <c r="A88" s="1">
        <v>3</v>
      </c>
      <c r="B88" s="20" t="s">
        <v>47</v>
      </c>
      <c r="C88" s="2">
        <v>1</v>
      </c>
      <c r="D88" s="2" t="s">
        <v>14</v>
      </c>
      <c r="E88" s="3">
        <v>0</v>
      </c>
      <c r="F88" s="8">
        <f t="shared" si="12"/>
        <v>0</v>
      </c>
    </row>
    <row r="89" spans="1:6" ht="268.5" customHeight="1" x14ac:dyDescent="0.2">
      <c r="A89" s="1"/>
      <c r="B89" s="6" t="s">
        <v>104</v>
      </c>
      <c r="C89" s="2"/>
      <c r="D89" s="2"/>
      <c r="E89" s="2"/>
      <c r="F89" s="8"/>
    </row>
    <row r="90" spans="1:6" ht="15" customHeight="1" x14ac:dyDescent="0.2">
      <c r="A90" s="1">
        <v>4</v>
      </c>
      <c r="B90" s="4" t="s">
        <v>38</v>
      </c>
      <c r="C90" s="2">
        <v>1</v>
      </c>
      <c r="D90" s="2" t="s">
        <v>14</v>
      </c>
      <c r="E90" s="2">
        <v>0</v>
      </c>
      <c r="F90" s="8">
        <f t="shared" si="12"/>
        <v>0</v>
      </c>
    </row>
    <row r="91" spans="1:6" ht="28.5" customHeight="1" x14ac:dyDescent="0.2">
      <c r="A91" s="1">
        <v>5</v>
      </c>
      <c r="B91" s="13" t="s">
        <v>101</v>
      </c>
      <c r="C91" s="2">
        <v>1</v>
      </c>
      <c r="D91" s="2" t="s">
        <v>14</v>
      </c>
      <c r="E91" s="2">
        <v>0</v>
      </c>
      <c r="F91" s="8">
        <f t="shared" si="12"/>
        <v>0</v>
      </c>
    </row>
    <row r="92" spans="1:6" ht="28.5" customHeight="1" x14ac:dyDescent="0.2">
      <c r="A92" s="1">
        <v>6</v>
      </c>
      <c r="B92" s="20" t="s">
        <v>102</v>
      </c>
      <c r="C92" s="2">
        <v>2</v>
      </c>
      <c r="D92" s="2" t="s">
        <v>14</v>
      </c>
      <c r="E92" s="2">
        <v>0</v>
      </c>
      <c r="F92" s="8">
        <f t="shared" si="12"/>
        <v>0</v>
      </c>
    </row>
    <row r="93" spans="1:6" x14ac:dyDescent="0.2">
      <c r="A93" s="12"/>
      <c r="B93" s="12"/>
      <c r="C93" s="12"/>
      <c r="D93" s="12"/>
      <c r="E93" s="15" t="s">
        <v>12</v>
      </c>
      <c r="F93" s="30">
        <f>SUM(F86:F92)</f>
        <v>0</v>
      </c>
    </row>
    <row r="94" spans="1:6" x14ac:dyDescent="0.2">
      <c r="A94" s="12"/>
      <c r="B94" s="12"/>
      <c r="C94" s="12"/>
      <c r="D94" s="12"/>
      <c r="E94" s="12"/>
      <c r="F94" s="12"/>
    </row>
    <row r="95" spans="1:6" x14ac:dyDescent="0.2">
      <c r="A95" s="17"/>
      <c r="B95" s="18" t="s">
        <v>49</v>
      </c>
      <c r="C95" s="17"/>
      <c r="D95" s="17"/>
      <c r="E95" s="17"/>
      <c r="F95" s="19">
        <f>F36+F47+F61+F69+F84+F93</f>
        <v>0</v>
      </c>
    </row>
    <row r="97" spans="6:6" x14ac:dyDescent="0.2">
      <c r="F97" s="16"/>
    </row>
  </sheetData>
  <mergeCells count="9">
    <mergeCell ref="A85:F85"/>
    <mergeCell ref="A48:F48"/>
    <mergeCell ref="A73:F73"/>
    <mergeCell ref="A62:F62"/>
    <mergeCell ref="A2:F2"/>
    <mergeCell ref="A3:F3"/>
    <mergeCell ref="A5:F5"/>
    <mergeCell ref="A37:F37"/>
    <mergeCell ref="A70:F70"/>
  </mergeCells>
  <pageMargins left="0.11811023622047245" right="0.11811023622047245" top="0.15748031496062992" bottom="0.15748031496062992" header="0.31496062992125984" footer="0.31496062992125984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51"/>
  <sheetViews>
    <sheetView workbookViewId="0">
      <selection activeCell="H49" sqref="H49"/>
    </sheetView>
  </sheetViews>
  <sheetFormatPr defaultRowHeight="15" x14ac:dyDescent="0.2"/>
  <cols>
    <col min="1" max="1" width="5.6484375" customWidth="1"/>
    <col min="2" max="2" width="50.71484375" customWidth="1"/>
    <col min="6" max="6" width="9.55078125" bestFit="1" customWidth="1"/>
  </cols>
  <sheetData>
    <row r="2" spans="1:6" x14ac:dyDescent="0.2">
      <c r="A2" s="36" t="s">
        <v>15</v>
      </c>
      <c r="B2" s="36"/>
      <c r="C2" s="36"/>
      <c r="D2" s="36"/>
      <c r="E2" s="36"/>
      <c r="F2" s="36"/>
    </row>
    <row r="3" spans="1:6" x14ac:dyDescent="0.2">
      <c r="A3" s="37" t="s">
        <v>51</v>
      </c>
      <c r="B3" s="37"/>
      <c r="C3" s="37"/>
      <c r="D3" s="37"/>
      <c r="E3" s="37"/>
      <c r="F3" s="38"/>
    </row>
    <row r="4" spans="1:6" ht="33.75" customHeight="1" x14ac:dyDescent="0.2">
      <c r="A4" s="9" t="s">
        <v>0</v>
      </c>
      <c r="B4" s="10" t="s">
        <v>1</v>
      </c>
      <c r="C4" s="10" t="s">
        <v>2</v>
      </c>
      <c r="D4" s="10" t="s">
        <v>6</v>
      </c>
      <c r="E4" s="10" t="s">
        <v>7</v>
      </c>
      <c r="F4" s="22" t="s">
        <v>3</v>
      </c>
    </row>
    <row r="5" spans="1:6" ht="15.75" customHeight="1" x14ac:dyDescent="0.2">
      <c r="A5" s="35" t="s">
        <v>71</v>
      </c>
      <c r="B5" s="35"/>
      <c r="C5" s="35"/>
      <c r="D5" s="35"/>
      <c r="E5" s="35"/>
      <c r="F5" s="35"/>
    </row>
    <row r="6" spans="1:6" x14ac:dyDescent="0.2">
      <c r="A6" s="1">
        <v>1</v>
      </c>
      <c r="B6" s="2" t="s">
        <v>33</v>
      </c>
      <c r="C6" s="2">
        <v>48.6</v>
      </c>
      <c r="D6" s="2" t="s">
        <v>9</v>
      </c>
      <c r="E6" s="2">
        <v>0</v>
      </c>
      <c r="F6" s="2">
        <f>C6*E6</f>
        <v>0</v>
      </c>
    </row>
    <row r="7" spans="1:6" x14ac:dyDescent="0.2">
      <c r="A7" s="1">
        <v>2</v>
      </c>
      <c r="B7" s="2" t="s">
        <v>34</v>
      </c>
      <c r="C7" s="2">
        <v>48.6</v>
      </c>
      <c r="D7" s="2" t="s">
        <v>9</v>
      </c>
      <c r="E7" s="2">
        <v>0</v>
      </c>
      <c r="F7" s="2">
        <f t="shared" ref="F7:F14" si="0">C7*E7</f>
        <v>0</v>
      </c>
    </row>
    <row r="8" spans="1:6" x14ac:dyDescent="0.2">
      <c r="A8" s="1">
        <v>3</v>
      </c>
      <c r="B8" s="2" t="s">
        <v>43</v>
      </c>
      <c r="C8" s="2">
        <v>2</v>
      </c>
      <c r="D8" s="2" t="s">
        <v>13</v>
      </c>
      <c r="E8" s="2">
        <v>0</v>
      </c>
      <c r="F8" s="2">
        <f t="shared" si="0"/>
        <v>0</v>
      </c>
    </row>
    <row r="9" spans="1:6" x14ac:dyDescent="0.2">
      <c r="A9" s="1">
        <v>4</v>
      </c>
      <c r="B9" s="2" t="s">
        <v>35</v>
      </c>
      <c r="C9" s="2">
        <v>2</v>
      </c>
      <c r="D9" s="2" t="s">
        <v>13</v>
      </c>
      <c r="E9" s="2">
        <v>0</v>
      </c>
      <c r="F9" s="2">
        <f t="shared" si="0"/>
        <v>0</v>
      </c>
    </row>
    <row r="10" spans="1:6" x14ac:dyDescent="0.2">
      <c r="A10" s="1">
        <v>5</v>
      </c>
      <c r="B10" s="2" t="s">
        <v>36</v>
      </c>
      <c r="C10" s="2">
        <v>17.5</v>
      </c>
      <c r="D10" s="2" t="s">
        <v>10</v>
      </c>
      <c r="E10" s="2">
        <v>0</v>
      </c>
      <c r="F10" s="2">
        <f t="shared" si="0"/>
        <v>0</v>
      </c>
    </row>
    <row r="11" spans="1:6" ht="18.75" customHeight="1" x14ac:dyDescent="0.2">
      <c r="A11" s="1">
        <v>6</v>
      </c>
      <c r="B11" s="7" t="s">
        <v>41</v>
      </c>
      <c r="C11" s="2">
        <v>22</v>
      </c>
      <c r="D11" s="2" t="s">
        <v>9</v>
      </c>
      <c r="E11" s="2">
        <v>0</v>
      </c>
      <c r="F11" s="2">
        <f t="shared" si="0"/>
        <v>0</v>
      </c>
    </row>
    <row r="12" spans="1:6" ht="18" customHeight="1" x14ac:dyDescent="0.2">
      <c r="A12" s="1">
        <v>7</v>
      </c>
      <c r="B12" s="7" t="s">
        <v>42</v>
      </c>
      <c r="C12" s="2">
        <v>1</v>
      </c>
      <c r="D12" s="2" t="s">
        <v>13</v>
      </c>
      <c r="E12" s="2">
        <v>0</v>
      </c>
      <c r="F12" s="2">
        <f t="shared" si="0"/>
        <v>0</v>
      </c>
    </row>
    <row r="13" spans="1:6" ht="15.75" x14ac:dyDescent="0.2">
      <c r="A13" s="1">
        <v>8</v>
      </c>
      <c r="B13" s="7" t="s">
        <v>37</v>
      </c>
      <c r="C13" s="2">
        <f>4.43+2.92+0.27+0.57+2.3+3.24+3.76+0.53+2.06-1.1</f>
        <v>18.979999999999997</v>
      </c>
      <c r="D13" s="2" t="s">
        <v>10</v>
      </c>
      <c r="E13" s="2">
        <v>0</v>
      </c>
      <c r="F13" s="2">
        <f t="shared" si="0"/>
        <v>0</v>
      </c>
    </row>
    <row r="14" spans="1:6" ht="18.75" customHeight="1" x14ac:dyDescent="0.2">
      <c r="A14" s="1">
        <v>9</v>
      </c>
      <c r="B14" s="7" t="s">
        <v>44</v>
      </c>
      <c r="C14" s="2">
        <v>1</v>
      </c>
      <c r="D14" s="2" t="s">
        <v>13</v>
      </c>
      <c r="E14" s="2">
        <v>0</v>
      </c>
      <c r="F14" s="2">
        <f t="shared" si="0"/>
        <v>0</v>
      </c>
    </row>
    <row r="15" spans="1:6" x14ac:dyDescent="0.2">
      <c r="A15" s="12"/>
      <c r="B15" s="12"/>
      <c r="C15" s="12"/>
      <c r="D15" s="12"/>
      <c r="E15" s="24" t="s">
        <v>12</v>
      </c>
      <c r="F15" s="24">
        <f>SUM(F6:F14)</f>
        <v>0</v>
      </c>
    </row>
    <row r="16" spans="1:6" ht="18.75" x14ac:dyDescent="0.25">
      <c r="A16" s="40" t="s">
        <v>46</v>
      </c>
      <c r="B16" s="40"/>
      <c r="C16" s="40"/>
      <c r="D16" s="40"/>
      <c r="E16" s="40"/>
      <c r="F16" s="40"/>
    </row>
    <row r="17" spans="1:6" x14ac:dyDescent="0.2">
      <c r="A17" s="12"/>
      <c r="B17" s="12"/>
      <c r="C17" s="12"/>
      <c r="D17" s="12"/>
      <c r="E17" s="24" t="s">
        <v>12</v>
      </c>
      <c r="F17" s="14"/>
    </row>
    <row r="18" spans="1:6" ht="16.5" customHeight="1" x14ac:dyDescent="0.2">
      <c r="A18" s="35" t="s">
        <v>84</v>
      </c>
      <c r="B18" s="35"/>
      <c r="C18" s="35"/>
      <c r="D18" s="35"/>
      <c r="E18" s="35"/>
      <c r="F18" s="35"/>
    </row>
    <row r="19" spans="1:6" x14ac:dyDescent="0.2">
      <c r="A19" s="1">
        <v>1</v>
      </c>
      <c r="B19" s="2" t="s">
        <v>33</v>
      </c>
      <c r="C19" s="2">
        <v>17.399999999999999</v>
      </c>
      <c r="D19" s="2" t="s">
        <v>9</v>
      </c>
      <c r="E19" s="2">
        <v>0</v>
      </c>
      <c r="F19" s="2">
        <f>C19*E19</f>
        <v>0</v>
      </c>
    </row>
    <row r="20" spans="1:6" x14ac:dyDescent="0.2">
      <c r="A20" s="1">
        <v>2</v>
      </c>
      <c r="B20" s="2" t="s">
        <v>34</v>
      </c>
      <c r="C20" s="2">
        <v>17.399999999999999</v>
      </c>
      <c r="D20" s="2" t="s">
        <v>9</v>
      </c>
      <c r="E20" s="2">
        <v>0</v>
      </c>
      <c r="F20" s="2">
        <f t="shared" ref="F20:F23" si="1">C20*E20</f>
        <v>0</v>
      </c>
    </row>
    <row r="21" spans="1:6" ht="18.75" customHeight="1" x14ac:dyDescent="0.2">
      <c r="A21" s="1">
        <v>3</v>
      </c>
      <c r="B21" s="7" t="s">
        <v>41</v>
      </c>
      <c r="C21" s="2">
        <v>2</v>
      </c>
      <c r="D21" s="2" t="s">
        <v>9</v>
      </c>
      <c r="E21" s="2">
        <v>0</v>
      </c>
      <c r="F21" s="2">
        <f t="shared" si="1"/>
        <v>0</v>
      </c>
    </row>
    <row r="22" spans="1:6" ht="15.75" x14ac:dyDescent="0.2">
      <c r="A22" s="1">
        <v>4</v>
      </c>
      <c r="B22" s="7" t="s">
        <v>37</v>
      </c>
      <c r="C22" s="8">
        <f>1.352+1.352+1.465+1.465-0.7</f>
        <v>4.9340000000000002</v>
      </c>
      <c r="D22" s="8" t="s">
        <v>10</v>
      </c>
      <c r="E22" s="8">
        <v>0</v>
      </c>
      <c r="F22" s="2">
        <f t="shared" si="1"/>
        <v>0</v>
      </c>
    </row>
    <row r="23" spans="1:6" ht="15.75" x14ac:dyDescent="0.2">
      <c r="A23" s="1">
        <v>5</v>
      </c>
      <c r="B23" s="7" t="s">
        <v>27</v>
      </c>
      <c r="C23" s="2">
        <v>1</v>
      </c>
      <c r="D23" s="2" t="s">
        <v>13</v>
      </c>
      <c r="E23" s="2">
        <v>0</v>
      </c>
      <c r="F23" s="2">
        <f t="shared" si="1"/>
        <v>0</v>
      </c>
    </row>
    <row r="24" spans="1:6" x14ac:dyDescent="0.2">
      <c r="A24" s="12"/>
      <c r="B24" s="12"/>
      <c r="C24" s="12"/>
      <c r="D24" s="12"/>
      <c r="E24" s="24" t="s">
        <v>12</v>
      </c>
      <c r="F24" s="26">
        <f>SUM(F19:F23)</f>
        <v>0</v>
      </c>
    </row>
    <row r="25" spans="1:6" ht="15.75" customHeight="1" x14ac:dyDescent="0.2">
      <c r="A25" s="35" t="s">
        <v>87</v>
      </c>
      <c r="B25" s="35"/>
      <c r="C25" s="35"/>
      <c r="D25" s="35"/>
      <c r="E25" s="35"/>
      <c r="F25" s="35"/>
    </row>
    <row r="26" spans="1:6" x14ac:dyDescent="0.2">
      <c r="A26" s="1">
        <v>1</v>
      </c>
      <c r="B26" s="2" t="s">
        <v>33</v>
      </c>
      <c r="C26" s="2">
        <v>43.5</v>
      </c>
      <c r="D26" s="2" t="s">
        <v>9</v>
      </c>
      <c r="E26" s="2">
        <v>0</v>
      </c>
      <c r="F26" s="2">
        <f>C26*E26</f>
        <v>0</v>
      </c>
    </row>
    <row r="27" spans="1:6" x14ac:dyDescent="0.2">
      <c r="A27" s="1">
        <v>2</v>
      </c>
      <c r="B27" s="2" t="s">
        <v>34</v>
      </c>
      <c r="C27" s="2">
        <v>43.5</v>
      </c>
      <c r="D27" s="2" t="s">
        <v>9</v>
      </c>
      <c r="E27" s="2">
        <v>0</v>
      </c>
      <c r="F27" s="2">
        <f t="shared" ref="F27:F29" si="2">C27*E27</f>
        <v>0</v>
      </c>
    </row>
    <row r="28" spans="1:6" ht="17.25" customHeight="1" x14ac:dyDescent="0.2">
      <c r="A28" s="1">
        <v>3</v>
      </c>
      <c r="B28" s="7" t="s">
        <v>41</v>
      </c>
      <c r="C28" s="2">
        <f>4.9+2.23</f>
        <v>7.1300000000000008</v>
      </c>
      <c r="D28" s="2" t="s">
        <v>9</v>
      </c>
      <c r="E28" s="2">
        <v>0</v>
      </c>
      <c r="F28" s="2">
        <f t="shared" si="2"/>
        <v>0</v>
      </c>
    </row>
    <row r="29" spans="1:6" ht="15.75" x14ac:dyDescent="0.2">
      <c r="A29" s="1">
        <v>4</v>
      </c>
      <c r="B29" s="7" t="s">
        <v>37</v>
      </c>
      <c r="C29" s="2">
        <v>18</v>
      </c>
      <c r="D29" s="2" t="s">
        <v>10</v>
      </c>
      <c r="E29" s="2">
        <v>0</v>
      </c>
      <c r="F29" s="2">
        <f t="shared" si="2"/>
        <v>0</v>
      </c>
    </row>
    <row r="30" spans="1:6" x14ac:dyDescent="0.2">
      <c r="A30" s="12"/>
      <c r="B30" s="12"/>
      <c r="C30" s="12"/>
      <c r="D30" s="12"/>
      <c r="E30" s="24" t="s">
        <v>12</v>
      </c>
      <c r="F30" s="24">
        <f>SUM(F26:F29)</f>
        <v>0</v>
      </c>
    </row>
    <row r="31" spans="1:6" ht="15.75" customHeight="1" x14ac:dyDescent="0.2">
      <c r="A31" s="35" t="s">
        <v>91</v>
      </c>
      <c r="B31" s="35"/>
      <c r="C31" s="35"/>
      <c r="D31" s="35"/>
      <c r="E31" s="35"/>
      <c r="F31" s="35"/>
    </row>
    <row r="32" spans="1:6" x14ac:dyDescent="0.2">
      <c r="A32" s="1">
        <v>1</v>
      </c>
      <c r="B32" s="2" t="s">
        <v>33</v>
      </c>
      <c r="C32" s="2">
        <v>44</v>
      </c>
      <c r="D32" s="2" t="s">
        <v>9</v>
      </c>
      <c r="E32" s="2">
        <v>0</v>
      </c>
      <c r="F32" s="2">
        <f>C32*E32</f>
        <v>0</v>
      </c>
    </row>
    <row r="33" spans="1:6" x14ac:dyDescent="0.2">
      <c r="A33" s="1">
        <v>2</v>
      </c>
      <c r="B33" s="2" t="s">
        <v>34</v>
      </c>
      <c r="C33" s="2">
        <v>44</v>
      </c>
      <c r="D33" s="2" t="s">
        <v>9</v>
      </c>
      <c r="E33" s="2">
        <v>0</v>
      </c>
      <c r="F33" s="2">
        <f t="shared" ref="F33:F38" si="3">C33*E33</f>
        <v>0</v>
      </c>
    </row>
    <row r="34" spans="1:6" x14ac:dyDescent="0.2">
      <c r="A34" s="1">
        <v>3</v>
      </c>
      <c r="B34" s="2" t="s">
        <v>43</v>
      </c>
      <c r="C34" s="2">
        <v>1</v>
      </c>
      <c r="D34" s="2" t="s">
        <v>13</v>
      </c>
      <c r="E34" s="2">
        <v>0</v>
      </c>
      <c r="F34" s="2">
        <f t="shared" si="3"/>
        <v>0</v>
      </c>
    </row>
    <row r="35" spans="1:6" x14ac:dyDescent="0.2">
      <c r="A35" s="1">
        <v>4</v>
      </c>
      <c r="B35" s="2" t="s">
        <v>35</v>
      </c>
      <c r="C35" s="2">
        <v>1</v>
      </c>
      <c r="D35" s="2" t="s">
        <v>13</v>
      </c>
      <c r="E35" s="2">
        <v>0</v>
      </c>
      <c r="F35" s="2">
        <f t="shared" si="3"/>
        <v>0</v>
      </c>
    </row>
    <row r="36" spans="1:6" x14ac:dyDescent="0.2">
      <c r="A36" s="1">
        <v>5</v>
      </c>
      <c r="B36" s="2" t="s">
        <v>36</v>
      </c>
      <c r="C36" s="2">
        <v>5.5</v>
      </c>
      <c r="D36" s="2" t="s">
        <v>10</v>
      </c>
      <c r="E36" s="2">
        <v>0</v>
      </c>
      <c r="F36" s="2">
        <f t="shared" si="3"/>
        <v>0</v>
      </c>
    </row>
    <row r="37" spans="1:6" ht="18.75" customHeight="1" x14ac:dyDescent="0.2">
      <c r="A37" s="1">
        <v>6</v>
      </c>
      <c r="B37" s="7" t="s">
        <v>41</v>
      </c>
      <c r="C37" s="2">
        <v>12.6</v>
      </c>
      <c r="D37" s="2" t="s">
        <v>9</v>
      </c>
      <c r="E37" s="2">
        <v>0</v>
      </c>
      <c r="F37" s="2">
        <f t="shared" si="3"/>
        <v>0</v>
      </c>
    </row>
    <row r="38" spans="1:6" ht="15.75" x14ac:dyDescent="0.2">
      <c r="A38" s="1">
        <v>7</v>
      </c>
      <c r="B38" s="7" t="s">
        <v>37</v>
      </c>
      <c r="C38" s="2">
        <v>14</v>
      </c>
      <c r="D38" s="2" t="s">
        <v>10</v>
      </c>
      <c r="E38" s="2">
        <v>0</v>
      </c>
      <c r="F38" s="2">
        <f t="shared" si="3"/>
        <v>0</v>
      </c>
    </row>
    <row r="39" spans="1:6" x14ac:dyDescent="0.2">
      <c r="A39" s="12"/>
      <c r="B39" s="12"/>
      <c r="C39" s="12"/>
      <c r="D39" s="12"/>
      <c r="E39" s="24" t="s">
        <v>12</v>
      </c>
      <c r="F39" s="24">
        <f>SUM(F32:F38)</f>
        <v>0</v>
      </c>
    </row>
    <row r="40" spans="1:6" ht="15.75" customHeight="1" x14ac:dyDescent="0.2">
      <c r="A40" s="35" t="s">
        <v>4</v>
      </c>
      <c r="B40" s="35"/>
      <c r="C40" s="35"/>
      <c r="D40" s="35"/>
      <c r="E40" s="35"/>
      <c r="F40" s="35"/>
    </row>
    <row r="41" spans="1:6" x14ac:dyDescent="0.2">
      <c r="A41" s="1">
        <v>1</v>
      </c>
      <c r="B41" s="2" t="s">
        <v>17</v>
      </c>
      <c r="C41" s="2">
        <v>1</v>
      </c>
      <c r="D41" s="2" t="s">
        <v>13</v>
      </c>
      <c r="E41" s="2">
        <v>0</v>
      </c>
      <c r="F41" s="8">
        <f t="shared" ref="F41" si="4">C41*E41</f>
        <v>0</v>
      </c>
    </row>
    <row r="42" spans="1:6" ht="47.25" customHeight="1" x14ac:dyDescent="0.2">
      <c r="A42" s="1">
        <v>2</v>
      </c>
      <c r="B42" s="7" t="s">
        <v>105</v>
      </c>
      <c r="C42" s="2">
        <v>1</v>
      </c>
      <c r="D42" s="2" t="s">
        <v>14</v>
      </c>
      <c r="E42" s="2">
        <v>0</v>
      </c>
      <c r="F42" s="8">
        <f>C42*E42</f>
        <v>0</v>
      </c>
    </row>
    <row r="43" spans="1:6" ht="95.25" customHeight="1" x14ac:dyDescent="0.2">
      <c r="A43" s="1">
        <v>3</v>
      </c>
      <c r="B43" s="25" t="s">
        <v>106</v>
      </c>
      <c r="C43" s="3">
        <v>1</v>
      </c>
      <c r="D43" s="3" t="s">
        <v>14</v>
      </c>
      <c r="E43" s="3">
        <v>0</v>
      </c>
      <c r="F43" s="8">
        <f>C43*E43</f>
        <v>0</v>
      </c>
    </row>
    <row r="44" spans="1:6" x14ac:dyDescent="0.2">
      <c r="A44" s="12"/>
      <c r="B44" s="12"/>
      <c r="C44" s="12"/>
      <c r="D44" s="12"/>
      <c r="E44" s="24" t="s">
        <v>12</v>
      </c>
      <c r="F44" s="26">
        <f>SUM(F41:F43)</f>
        <v>0</v>
      </c>
    </row>
    <row r="45" spans="1:6" x14ac:dyDescent="0.2">
      <c r="A45" s="17"/>
      <c r="B45" s="18" t="s">
        <v>50</v>
      </c>
      <c r="C45" s="17"/>
      <c r="D45" s="17"/>
      <c r="E45" s="17"/>
      <c r="F45" s="19">
        <f>F15+F24+F30+F39+F44</f>
        <v>0</v>
      </c>
    </row>
    <row r="46" spans="1:6" x14ac:dyDescent="0.2">
      <c r="A46" s="32"/>
      <c r="B46" s="33"/>
      <c r="C46" s="32"/>
      <c r="D46" s="32"/>
      <c r="E46" s="32"/>
      <c r="F46" s="34"/>
    </row>
    <row r="47" spans="1:6" x14ac:dyDescent="0.2">
      <c r="B47" t="s">
        <v>18</v>
      </c>
      <c r="C47" t="s">
        <v>19</v>
      </c>
    </row>
    <row r="49" spans="2:6" x14ac:dyDescent="0.2">
      <c r="B49" t="s">
        <v>39</v>
      </c>
      <c r="C49" t="s">
        <v>40</v>
      </c>
      <c r="F49" s="16"/>
    </row>
    <row r="51" spans="2:6" x14ac:dyDescent="0.2">
      <c r="F51" s="27"/>
    </row>
  </sheetData>
  <mergeCells count="8">
    <mergeCell ref="A16:F16"/>
    <mergeCell ref="A40:F40"/>
    <mergeCell ref="A2:F2"/>
    <mergeCell ref="A3:F3"/>
    <mergeCell ref="A5:F5"/>
    <mergeCell ref="A18:F18"/>
    <mergeCell ref="A25:F25"/>
    <mergeCell ref="A31:F31"/>
  </mergeCells>
  <pageMargins left="0.11811023622047245" right="0.11811023622047245" top="0.15748031496062992" bottom="0.15748031496062992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1этап</vt:lpstr>
      <vt:lpstr>2этап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2023-06-03T16:50:40Z</dcterms:modified>
</cp:coreProperties>
</file>