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4" windowHeight="8921" tabRatio="509" activeTab="0"/>
  </bookViews>
  <sheets>
    <sheet name="Смета 1" sheetId="1" r:id="rId1"/>
  </sheets>
  <definedNames>
    <definedName name="Курс" localSheetId="0">'Смета 1'!#REF!</definedName>
    <definedName name="Материал" localSheetId="0">'Смета 1'!#REF!</definedName>
    <definedName name="Минус_НДС" localSheetId="0">'Смета 1'!#REF!</definedName>
    <definedName name="_xlnm.Print_Area" localSheetId="0">'Смета 1'!$A$2:$J$161</definedName>
    <definedName name="Работа" localSheetId="0">'Смета 1'!#REF!</definedName>
  </definedNames>
  <calcPr fullCalcOnLoad="1"/>
</workbook>
</file>

<file path=xl/sharedStrings.xml><?xml version="1.0" encoding="utf-8"?>
<sst xmlns="http://schemas.openxmlformats.org/spreadsheetml/2006/main" count="333" uniqueCount="168">
  <si>
    <t xml:space="preserve">Установка стиральной машинки </t>
  </si>
  <si>
    <t>Монтаж водонагревателя накопительного типа</t>
  </si>
  <si>
    <t>Установка смесителя для ванны</t>
  </si>
  <si>
    <t>Установка ванной с подъемом на этаж и подключением к канализации</t>
  </si>
  <si>
    <t>Установка подвесного светильника</t>
  </si>
  <si>
    <t>Установка электророзетки</t>
  </si>
  <si>
    <t>Установка выключателя</t>
  </si>
  <si>
    <t>Стоимость работ</t>
  </si>
  <si>
    <t>Установка розетки компьютерной сети</t>
  </si>
  <si>
    <t>Установка телевизионного "Краба"</t>
  </si>
  <si>
    <t>Подключение и установка реостата для теплого пола</t>
  </si>
  <si>
    <t xml:space="preserve">Покраска потолка водоэмульсионной краской на 2 раза </t>
  </si>
  <si>
    <t xml:space="preserve">Поклейка виниловых, бумажных, флизилиновых обоев  </t>
  </si>
  <si>
    <t>м/п</t>
  </si>
  <si>
    <t>шт</t>
  </si>
  <si>
    <t>Установка TV розетки</t>
  </si>
  <si>
    <t>Установка  точечных светильников</t>
  </si>
  <si>
    <t>Установка ревизионного люка</t>
  </si>
  <si>
    <t>м2</t>
  </si>
  <si>
    <t xml:space="preserve">Подключение мойки </t>
  </si>
  <si>
    <t>Установка унитаза</t>
  </si>
  <si>
    <t>Наименование работ</t>
  </si>
  <si>
    <t>Ед. изм.</t>
  </si>
  <si>
    <t>Кол-во</t>
  </si>
  <si>
    <t>Общая</t>
  </si>
  <si>
    <t>Всего по разделу:</t>
  </si>
  <si>
    <t>№ ед.расценки</t>
  </si>
  <si>
    <t>№ п/п</t>
  </si>
  <si>
    <t xml:space="preserve">Покраска стен водоэмульсионной краской на 2 раза </t>
  </si>
  <si>
    <t>Грунтовка потолка</t>
  </si>
  <si>
    <t>Шпатлевка потолка</t>
  </si>
  <si>
    <t>Детская 1</t>
  </si>
  <si>
    <t>Детская 2</t>
  </si>
  <si>
    <t>Санузел 1</t>
  </si>
  <si>
    <t>Монтаж декоративных элементов потолка</t>
  </si>
  <si>
    <t>Санузел 2</t>
  </si>
  <si>
    <t>Сантехнические работы</t>
  </si>
  <si>
    <t>Электромонтажные работы</t>
  </si>
  <si>
    <t>Установка трапов с подключением к канализации</t>
  </si>
  <si>
    <t>Установка настенных светильников</t>
  </si>
  <si>
    <t>Установка накладного светильника</t>
  </si>
  <si>
    <t>Кухня</t>
  </si>
  <si>
    <t>Укладка напольного керамогранита</t>
  </si>
  <si>
    <t>Покраска стен водоэмульсионной краской на 2 раза , вкл. ГКЛ</t>
  </si>
  <si>
    <t>Монтаж пробкового ламината на подложке</t>
  </si>
  <si>
    <t>Установка плинтуса деревянного, шпонированого, ламинированного</t>
  </si>
  <si>
    <t>Покраска стен водоэмульсионной краской на 2 раза, включая ГКЛ</t>
  </si>
  <si>
    <t>Спальня</t>
  </si>
  <si>
    <t>Монтаж плитки на стену (или гипса)</t>
  </si>
  <si>
    <t>Монтаж карниза гладкого потолочного, шпаклевка, окраска - скрытый</t>
  </si>
  <si>
    <t>Спортзал -Гардеробная</t>
  </si>
  <si>
    <t xml:space="preserve">Монтаж плитки на стену </t>
  </si>
  <si>
    <t xml:space="preserve">Устройство гидроизоляции обмазочной по полу - санузел </t>
  </si>
  <si>
    <t>Устройство стяжки цементно-песчаной смесью с керамзитом - санузел</t>
  </si>
  <si>
    <t>Монтаж сетки дорожной - санузел</t>
  </si>
  <si>
    <t>Устройство теплого пола - санузел</t>
  </si>
  <si>
    <t>Установка полотенцесушителя</t>
  </si>
  <si>
    <t>Устройство экрана под ванну с  облицовкой</t>
  </si>
  <si>
    <t>Установка раковины с тумбой</t>
  </si>
  <si>
    <t xml:space="preserve">Установка смесителя </t>
  </si>
  <si>
    <t>Установка душевой панели с подключением</t>
  </si>
  <si>
    <t>Установка душевой системы встроенной</t>
  </si>
  <si>
    <t xml:space="preserve">Навеска зеркал </t>
  </si>
  <si>
    <t>Установка гигиенического душа</t>
  </si>
  <si>
    <t>ИТОГО</t>
  </si>
  <si>
    <t>Подключение и установка вентяляции</t>
  </si>
  <si>
    <t>Устройство дверного проема в  спальню</t>
  </si>
  <si>
    <t>Устройство арки в гостиной</t>
  </si>
  <si>
    <t>Устройство полуарки в гостиной</t>
  </si>
  <si>
    <t>Устройство стяжки цементно-песчаной смесью с керамзитом - балкон с гостинной</t>
  </si>
  <si>
    <t>Устройство теплого пола - балкон с гостинной</t>
  </si>
  <si>
    <t>Установка видео звонка</t>
  </si>
  <si>
    <t>Монтаж сантехкабины</t>
  </si>
  <si>
    <t>Цена</t>
  </si>
  <si>
    <t>Снятие перегородки между балконами</t>
  </si>
  <si>
    <t>Шлифовка (зачистка) и окраска труб отопления</t>
  </si>
  <si>
    <t xml:space="preserve">Прокладка труб канализации  всех диаметров с отводами, переходами </t>
  </si>
  <si>
    <t>переустановка элемента (фитинга)  трубы г/х воды</t>
  </si>
  <si>
    <t>переустановка гребенки (коллектора)</t>
  </si>
  <si>
    <t>переустановка запорных кранов</t>
  </si>
  <si>
    <t>переустановка фильтра грубой очистки со сливом в канализацию</t>
  </si>
  <si>
    <t>Установка подразетников ГКЛ</t>
  </si>
  <si>
    <t>2 стены  декорат краска</t>
  </si>
  <si>
    <t>1 стена декорат краска</t>
  </si>
  <si>
    <t>стяжка, настил пола, отделка стен, потолка  (оба балкона вместе по считала)</t>
  </si>
  <si>
    <t>Этап оплаты</t>
  </si>
  <si>
    <t>эти работы надо? При установке пластиковых потолков?</t>
  </si>
  <si>
    <t>по факту корректировки факт. Объема</t>
  </si>
  <si>
    <t>Устройсво принудит. Вентеляции для кухонной вытяжки с выключателем</t>
  </si>
  <si>
    <t>Штукатурка потолка на кухне (предварительный демонтаж штукатурки)</t>
  </si>
  <si>
    <t>ширина стены  с учетом выравнивания и шпаклевки имеет ограничение - 416,5 см. сейчас 417,5</t>
  </si>
  <si>
    <t>примечание</t>
  </si>
  <si>
    <t>Выравнивание стены на кухне у окна плюс эркер</t>
  </si>
  <si>
    <t>Выравнивание  эркерной стены в спортзале</t>
  </si>
  <si>
    <t>Выравнивание под прямыми углами вент короба - короб и/или стенки</t>
  </si>
  <si>
    <t>метраж определить невозможно - зависит от способа выравнивания</t>
  </si>
  <si>
    <t>2 угла стен из пеноблоков. не знаю как считать эти 2 угла. Может в абсолютной сумме</t>
  </si>
  <si>
    <t>Вырвнивание под прямыми углами внешних углов саунузла мальнького</t>
  </si>
  <si>
    <t>ВСЕХ</t>
  </si>
  <si>
    <t>м пог</t>
  </si>
  <si>
    <t>Штукатурка откосов окна в спортзале</t>
  </si>
  <si>
    <t>Зачистка стен от неровностей и шероховатостей, срез изоляции пла</t>
  </si>
  <si>
    <t>Штукатурные работы</t>
  </si>
  <si>
    <t>Общестроительные</t>
  </si>
  <si>
    <t>Итого</t>
  </si>
  <si>
    <t>Гипсокартонные работы</t>
  </si>
  <si>
    <t xml:space="preserve">Монтаж короба из аквапанелей в 1-2 слоя по каркасу - санузлы </t>
  </si>
  <si>
    <t>Устройство подвесного потолка из гипсокартона в одной плоскости в один слой - гостинная</t>
  </si>
  <si>
    <t>Устройство подвесного потолка из ГКЛ в 1 слой  более сложной конструкции  с брусками гостинная-коридор</t>
  </si>
  <si>
    <t>Устройство подвесного потолка из ГКЛ -кухня</t>
  </si>
  <si>
    <t>Устройство звукоизоляции стен - спальня</t>
  </si>
  <si>
    <t>Устройство потолка ГКЛ по периметру прямоугольной формы - спальня</t>
  </si>
  <si>
    <t>Устройство потолка ГКЛ по периметру прямоугольной формы - детская камила</t>
  </si>
  <si>
    <t>Монтаж короба  ГКЛ  по стене  на стороне балкона - гостинная  с нишей под батарею</t>
  </si>
  <si>
    <t>Монтаж короба  ГКЛ  по стене с нишами 4-5 штук (кухня)</t>
  </si>
  <si>
    <t>с базальтовой ватой, в 2 слоя гкл с закладными из фанеры. С дверными проемами и оконными откосами</t>
  </si>
  <si>
    <t>Перегородка из ГКЛ у зоны у кровати  - спальня</t>
  </si>
  <si>
    <t>с закладными под натяжной</t>
  </si>
  <si>
    <t>Монтаж короба  ГКЛ  по стене с нишами 4-5 штук (гостинная)</t>
  </si>
  <si>
    <t>Наливной пол стартовый  - при необходимости после проверки уровней чистого пола</t>
  </si>
  <si>
    <t>пересчет по факту квадратных метров</t>
  </si>
  <si>
    <t>Установка плинтуса из керамогранита (предварительный напил)</t>
  </si>
  <si>
    <t>Шпаклевочные работы</t>
  </si>
  <si>
    <t xml:space="preserve">Шпатлевка оштукатуренных стен под покраску </t>
  </si>
  <si>
    <r>
      <rPr>
        <sz val="9"/>
        <color indexed="36"/>
        <rFont val="Arial"/>
        <family val="2"/>
      </rPr>
      <t>заделка недостатков, углублений шпаклевкой</t>
    </r>
    <r>
      <rPr>
        <sz val="9"/>
        <color indexed="17"/>
        <rFont val="Arial"/>
        <family val="2"/>
      </rPr>
      <t xml:space="preserve"> (с предварительной грунтовкой этих мест), грунтовка,</t>
    </r>
    <r>
      <rPr>
        <sz val="9"/>
        <rFont val="Arial"/>
        <family val="2"/>
      </rPr>
      <t xml:space="preserve"> поклейка малярной сетки путем вдаливания  в шпаклевку</t>
    </r>
    <r>
      <rPr>
        <sz val="9"/>
        <color indexed="17"/>
        <rFont val="Arial"/>
        <family val="2"/>
      </rPr>
      <t xml:space="preserve">, </t>
    </r>
    <r>
      <rPr>
        <sz val="9"/>
        <rFont val="Arial"/>
        <family val="2"/>
      </rPr>
      <t xml:space="preserve"> </t>
    </r>
    <r>
      <rPr>
        <sz val="9"/>
        <color indexed="36"/>
        <rFont val="Arial"/>
        <family val="2"/>
      </rPr>
      <t>шпатлевка ветонит лр+ в 1 слой ,</t>
    </r>
    <r>
      <rPr>
        <sz val="9"/>
        <rFont val="Arial"/>
        <family val="2"/>
      </rPr>
      <t>шлифовка,</t>
    </r>
    <r>
      <rPr>
        <sz val="9"/>
        <color indexed="17"/>
        <rFont val="Arial"/>
        <family val="2"/>
      </rPr>
      <t xml:space="preserve"> грунтовка,</t>
    </r>
    <r>
      <rPr>
        <sz val="9"/>
        <rFont val="Arial"/>
        <family val="2"/>
      </rPr>
      <t xml:space="preserve">  </t>
    </r>
    <r>
      <rPr>
        <sz val="9"/>
        <color indexed="60"/>
        <rFont val="Arial"/>
        <family val="2"/>
      </rPr>
      <t>наклейка стеклохолста,</t>
    </r>
    <r>
      <rPr>
        <sz val="9"/>
        <rFont val="Arial"/>
        <family val="2"/>
      </rPr>
      <t xml:space="preserve"> </t>
    </r>
    <r>
      <rPr>
        <sz val="9"/>
        <color indexed="36"/>
        <rFont val="Arial"/>
        <family val="2"/>
      </rPr>
      <t>шпаклевка ветонит лр +  в 1 слой,</t>
    </r>
    <r>
      <rPr>
        <sz val="9"/>
        <rFont val="Arial"/>
        <family val="2"/>
      </rPr>
      <t xml:space="preserve"> </t>
    </r>
    <r>
      <rPr>
        <sz val="9"/>
        <color indexed="53"/>
        <rFont val="Arial"/>
        <family val="2"/>
      </rPr>
      <t>шпаклевка шитроком или проматером</t>
    </r>
    <r>
      <rPr>
        <sz val="9"/>
        <rFont val="Arial"/>
        <family val="2"/>
      </rPr>
      <t>, шлифовка.</t>
    </r>
  </si>
  <si>
    <r>
      <rPr>
        <sz val="9"/>
        <color indexed="17"/>
        <rFont val="Arial"/>
        <family val="2"/>
      </rPr>
      <t>грунтовка,</t>
    </r>
    <r>
      <rPr>
        <sz val="9"/>
        <rFont val="Arial"/>
        <family val="2"/>
      </rPr>
      <t xml:space="preserve"> сетка малярная,</t>
    </r>
    <r>
      <rPr>
        <sz val="9"/>
        <color indexed="17"/>
        <rFont val="Arial"/>
        <family val="2"/>
      </rPr>
      <t xml:space="preserve"> </t>
    </r>
    <r>
      <rPr>
        <sz val="9"/>
        <color indexed="36"/>
        <rFont val="Arial"/>
        <family val="2"/>
      </rPr>
      <t>шпаклевка ветонит лр+,</t>
    </r>
    <r>
      <rPr>
        <sz val="9"/>
        <rFont val="Arial"/>
        <family val="2"/>
      </rPr>
      <t xml:space="preserve"> наждачная бумага,</t>
    </r>
    <r>
      <rPr>
        <sz val="9"/>
        <color indexed="60"/>
        <rFont val="Arial"/>
        <family val="2"/>
      </rPr>
      <t xml:space="preserve"> стеклохолст, </t>
    </r>
    <r>
      <rPr>
        <sz val="9"/>
        <color indexed="40"/>
        <rFont val="Arial"/>
        <family val="2"/>
      </rPr>
      <t xml:space="preserve">клей для стеклохолста, </t>
    </r>
    <r>
      <rPr>
        <sz val="9"/>
        <color indexed="53"/>
        <rFont val="Arial"/>
        <family val="2"/>
      </rPr>
      <t>шпаклевка шитрок или промастер</t>
    </r>
  </si>
  <si>
    <t>Шпатлевка стен ГКЛ под покраску (в т.ч. С нишами)</t>
  </si>
  <si>
    <r>
      <rPr>
        <sz val="9"/>
        <color indexed="40"/>
        <rFont val="Arial"/>
        <family val="2"/>
      </rPr>
      <t>грунтовка  стыков кнауф тифенг,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 xml:space="preserve">шпаклевка стыков и мест креплений болтов  (шпаклевкой унифлот, </t>
    </r>
    <r>
      <rPr>
        <sz val="9"/>
        <color indexed="36"/>
        <rFont val="Arial"/>
        <family val="2"/>
      </rPr>
      <t>после высыхания ветонит лр+),</t>
    </r>
    <r>
      <rPr>
        <sz val="9"/>
        <rFont val="Arial"/>
        <family val="2"/>
      </rPr>
      <t xml:space="preserve"> шлифовка наждачной бумагой швов и мест крепления, </t>
    </r>
    <r>
      <rPr>
        <sz val="9"/>
        <color indexed="19"/>
        <rFont val="Arial"/>
        <family val="2"/>
      </rPr>
      <t xml:space="preserve">армирование сеткой-серпянкой швов, </t>
    </r>
    <r>
      <rPr>
        <sz val="9"/>
        <color indexed="36"/>
        <rFont val="Arial"/>
        <family val="2"/>
      </rPr>
      <t>шпатлевка ветонитом лр+ в один слой всей поверхности,</t>
    </r>
    <r>
      <rPr>
        <sz val="9"/>
        <rFont val="Arial"/>
        <family val="2"/>
      </rPr>
      <t xml:space="preserve"> шлифовка, </t>
    </r>
    <r>
      <rPr>
        <sz val="9"/>
        <color indexed="40"/>
        <rFont val="Arial"/>
        <family val="2"/>
      </rPr>
      <t>грунтовка кнауф тифенг всей поверхности,</t>
    </r>
    <r>
      <rPr>
        <sz val="9"/>
        <color indexed="60"/>
        <rFont val="Arial"/>
        <family val="2"/>
      </rPr>
      <t xml:space="preserve"> наклейка стеклохолста,</t>
    </r>
    <r>
      <rPr>
        <sz val="9"/>
        <rFont val="Arial"/>
        <family val="2"/>
      </rPr>
      <t xml:space="preserve"> </t>
    </r>
    <r>
      <rPr>
        <sz val="9"/>
        <color indexed="36"/>
        <rFont val="Arial"/>
        <family val="2"/>
      </rPr>
      <t>шпаклевка ветонит лр +  в 1 слой,</t>
    </r>
    <r>
      <rPr>
        <sz val="9"/>
        <rFont val="Arial"/>
        <family val="2"/>
      </rPr>
      <t xml:space="preserve"> </t>
    </r>
    <r>
      <rPr>
        <sz val="9"/>
        <color indexed="53"/>
        <rFont val="Arial"/>
        <family val="2"/>
      </rPr>
      <t xml:space="preserve">шпаклевка шитроком или проматером, </t>
    </r>
    <r>
      <rPr>
        <sz val="9"/>
        <rFont val="Arial"/>
        <family val="2"/>
      </rPr>
      <t>шлифовка</t>
    </r>
  </si>
  <si>
    <r>
      <rPr>
        <sz val="9"/>
        <color indexed="40"/>
        <rFont val="Arial"/>
        <family val="2"/>
      </rPr>
      <t>грунтовка  кнауф тифенг,</t>
    </r>
    <r>
      <rPr>
        <sz val="9"/>
        <rFont val="Arial"/>
        <family val="2"/>
      </rPr>
      <t xml:space="preserve"> </t>
    </r>
    <r>
      <rPr>
        <sz val="9"/>
        <color indexed="19"/>
        <rFont val="Arial"/>
        <family val="2"/>
      </rPr>
      <t>сетка серпянка</t>
    </r>
    <r>
      <rPr>
        <sz val="9"/>
        <rFont val="Arial"/>
        <family val="2"/>
      </rPr>
      <t xml:space="preserve">, </t>
    </r>
    <r>
      <rPr>
        <sz val="9"/>
        <color indexed="10"/>
        <rFont val="Arial"/>
        <family val="2"/>
      </rPr>
      <t>шпаклевка кнауф унифлот,</t>
    </r>
    <r>
      <rPr>
        <sz val="9"/>
        <color indexed="36"/>
        <rFont val="Arial"/>
        <family val="2"/>
      </rPr>
      <t xml:space="preserve"> шпаклевка ветонит лр+, </t>
    </r>
    <r>
      <rPr>
        <sz val="9"/>
        <rFont val="Arial"/>
        <family val="2"/>
      </rPr>
      <t xml:space="preserve">наждачная бумага, </t>
    </r>
    <r>
      <rPr>
        <sz val="9"/>
        <color indexed="60"/>
        <rFont val="Arial"/>
        <family val="2"/>
      </rPr>
      <t>стеклохолст,</t>
    </r>
    <r>
      <rPr>
        <sz val="9"/>
        <rFont val="Arial"/>
        <family val="2"/>
      </rPr>
      <t xml:space="preserve"> </t>
    </r>
    <r>
      <rPr>
        <sz val="9"/>
        <color indexed="40"/>
        <rFont val="Arial"/>
        <family val="2"/>
      </rPr>
      <t>клей для стеклохолста,</t>
    </r>
    <r>
      <rPr>
        <sz val="9"/>
        <rFont val="Arial"/>
        <family val="2"/>
      </rPr>
      <t xml:space="preserve"> </t>
    </r>
    <r>
      <rPr>
        <sz val="9"/>
        <color indexed="53"/>
        <rFont val="Arial"/>
        <family val="2"/>
      </rPr>
      <t>шпаклевка шитрок или промастер</t>
    </r>
  </si>
  <si>
    <t>Шпатлевка стен под обои</t>
  </si>
  <si>
    <r>
      <rPr>
        <sz val="9"/>
        <color indexed="30"/>
        <rFont val="Arial"/>
        <family val="2"/>
      </rPr>
      <t xml:space="preserve"> заделка недостатков, углублений шпаклевкой кр </t>
    </r>
    <r>
      <rPr>
        <sz val="9"/>
        <color indexed="17"/>
        <rFont val="Arial"/>
        <family val="2"/>
      </rPr>
      <t xml:space="preserve">(с предварительной грунтовкой этих мест), грунтовка, </t>
    </r>
    <r>
      <rPr>
        <sz val="9"/>
        <rFont val="Arial"/>
        <family val="2"/>
      </rPr>
      <t xml:space="preserve">поклейка малярной сетки путем вдаливания  в шпаклевку, </t>
    </r>
    <r>
      <rPr>
        <sz val="9"/>
        <color indexed="30"/>
        <rFont val="Arial"/>
        <family val="2"/>
      </rPr>
      <t xml:space="preserve"> шпатлевка ветонит кр в 2 слоя, </t>
    </r>
    <r>
      <rPr>
        <sz val="9"/>
        <rFont val="Arial"/>
        <family val="2"/>
      </rPr>
      <t>шлифовка</t>
    </r>
  </si>
  <si>
    <r>
      <rPr>
        <sz val="9"/>
        <color indexed="17"/>
        <rFont val="Arial"/>
        <family val="2"/>
      </rPr>
      <t>грунтовка,</t>
    </r>
    <r>
      <rPr>
        <sz val="9"/>
        <rFont val="Arial"/>
        <family val="2"/>
      </rPr>
      <t xml:space="preserve"> сетка малярная, </t>
    </r>
    <r>
      <rPr>
        <sz val="9"/>
        <color indexed="30"/>
        <rFont val="Arial"/>
        <family val="2"/>
      </rPr>
      <t xml:space="preserve">шпаклевка ветонит кр, </t>
    </r>
    <r>
      <rPr>
        <sz val="9"/>
        <rFont val="Arial"/>
        <family val="2"/>
      </rPr>
      <t>наждачная бумага</t>
    </r>
  </si>
  <si>
    <t xml:space="preserve">Шпатлевка  оштукатуренного потолка </t>
  </si>
  <si>
    <r>
      <rPr>
        <sz val="9"/>
        <color indexed="17"/>
        <rFont val="Arial"/>
        <family val="2"/>
      </rPr>
      <t>грунтовка,</t>
    </r>
    <r>
      <rPr>
        <sz val="9"/>
        <rFont val="Arial"/>
        <family val="2"/>
      </rPr>
      <t xml:space="preserve"> сетка малярная, </t>
    </r>
    <r>
      <rPr>
        <sz val="9"/>
        <color indexed="36"/>
        <rFont val="Arial"/>
        <family val="2"/>
      </rPr>
      <t xml:space="preserve">шпаклевка ветонит лр+, </t>
    </r>
    <r>
      <rPr>
        <sz val="9"/>
        <rFont val="Arial"/>
        <family val="2"/>
      </rPr>
      <t xml:space="preserve">наждачная бумага, </t>
    </r>
    <r>
      <rPr>
        <sz val="9"/>
        <color indexed="60"/>
        <rFont val="Arial"/>
        <family val="2"/>
      </rPr>
      <t xml:space="preserve">стеклохолст, </t>
    </r>
    <r>
      <rPr>
        <sz val="9"/>
        <color indexed="40"/>
        <rFont val="Arial"/>
        <family val="2"/>
      </rPr>
      <t xml:space="preserve">клей для стеклохолста, </t>
    </r>
    <r>
      <rPr>
        <sz val="9"/>
        <color indexed="53"/>
        <rFont val="Arial"/>
        <family val="2"/>
      </rPr>
      <t>шпаклевка шитрок или промастер</t>
    </r>
  </si>
  <si>
    <r>
      <rPr>
        <sz val="9"/>
        <color indexed="36"/>
        <rFont val="Arial"/>
        <family val="2"/>
      </rPr>
      <t>заделка недостатков, углублений шпаклевкой</t>
    </r>
    <r>
      <rPr>
        <sz val="9"/>
        <rFont val="Arial"/>
        <family val="2"/>
      </rPr>
      <t xml:space="preserve"> </t>
    </r>
    <r>
      <rPr>
        <sz val="9"/>
        <color indexed="17"/>
        <rFont val="Arial"/>
        <family val="2"/>
      </rPr>
      <t>(с предварительной грунтовкой этих мест), грунтовка,</t>
    </r>
    <r>
      <rPr>
        <sz val="9"/>
        <rFont val="Arial"/>
        <family val="2"/>
      </rPr>
      <t xml:space="preserve"> поклейка малярной сетки путем вдаливания  в шпаклевку,  </t>
    </r>
    <r>
      <rPr>
        <sz val="9"/>
        <color indexed="36"/>
        <rFont val="Arial"/>
        <family val="2"/>
      </rPr>
      <t>шпатлевка ветонит лр+ в 1 слой ,</t>
    </r>
    <r>
      <rPr>
        <sz val="9"/>
        <rFont val="Arial"/>
        <family val="2"/>
      </rPr>
      <t>шлифовка,</t>
    </r>
    <r>
      <rPr>
        <sz val="9"/>
        <color indexed="17"/>
        <rFont val="Arial"/>
        <family val="2"/>
      </rPr>
      <t xml:space="preserve"> грунтовка,  </t>
    </r>
    <r>
      <rPr>
        <sz val="9"/>
        <color indexed="60"/>
        <rFont val="Arial"/>
        <family val="2"/>
      </rPr>
      <t xml:space="preserve">наклейка стеклохолста, </t>
    </r>
    <r>
      <rPr>
        <sz val="9"/>
        <color indexed="36"/>
        <rFont val="Arial"/>
        <family val="2"/>
      </rPr>
      <t>шпаклевка ветонит лр +  в 1 слой,</t>
    </r>
    <r>
      <rPr>
        <sz val="9"/>
        <rFont val="Arial"/>
        <family val="2"/>
      </rPr>
      <t xml:space="preserve"> </t>
    </r>
    <r>
      <rPr>
        <sz val="9"/>
        <color indexed="53"/>
        <rFont val="Arial"/>
        <family val="2"/>
      </rPr>
      <t>шпаклевка шитроком или проматером</t>
    </r>
    <r>
      <rPr>
        <sz val="9"/>
        <rFont val="Arial"/>
        <family val="2"/>
      </rPr>
      <t>, шлифовка.</t>
    </r>
  </si>
  <si>
    <t xml:space="preserve">Шпатлевка потолка ГКЛ (и короба ГКЛ) под покраску </t>
  </si>
  <si>
    <r>
      <rPr>
        <sz val="9"/>
        <color indexed="40"/>
        <rFont val="Arial"/>
        <family val="2"/>
      </rPr>
      <t xml:space="preserve">грунтовка стыков  и крепежей кнауф тифенг, </t>
    </r>
    <r>
      <rPr>
        <sz val="9"/>
        <color indexed="10"/>
        <rFont val="Arial"/>
        <family val="2"/>
      </rPr>
      <t xml:space="preserve">шпаклевка стыков и мест креплений болтов  (шпаклевкой унифлот, </t>
    </r>
    <r>
      <rPr>
        <sz val="9"/>
        <color indexed="36"/>
        <rFont val="Arial"/>
        <family val="2"/>
      </rPr>
      <t>после высыхания ветонит лр+),</t>
    </r>
    <r>
      <rPr>
        <sz val="9"/>
        <rFont val="Arial"/>
        <family val="2"/>
      </rPr>
      <t xml:space="preserve"> шлифовка наждачной бумагой швов и мест крепления, </t>
    </r>
    <r>
      <rPr>
        <sz val="9"/>
        <color indexed="19"/>
        <rFont val="Arial"/>
        <family val="2"/>
      </rPr>
      <t>армирование сеткой-серпянкой швов,</t>
    </r>
    <r>
      <rPr>
        <sz val="9"/>
        <rFont val="Arial"/>
        <family val="2"/>
      </rPr>
      <t xml:space="preserve"> </t>
    </r>
    <r>
      <rPr>
        <sz val="9"/>
        <color indexed="36"/>
        <rFont val="Arial"/>
        <family val="2"/>
      </rPr>
      <t xml:space="preserve">шпатлевка ветонитом лр+ в один слой всей поверхности, </t>
    </r>
    <r>
      <rPr>
        <sz val="9"/>
        <rFont val="Arial"/>
        <family val="2"/>
      </rPr>
      <t xml:space="preserve">шлифовка, </t>
    </r>
    <r>
      <rPr>
        <sz val="9"/>
        <color indexed="40"/>
        <rFont val="Arial"/>
        <family val="2"/>
      </rPr>
      <t>грунтовка всей поверхноси кнауф тифенг,</t>
    </r>
    <r>
      <rPr>
        <sz val="9"/>
        <rFont val="Arial"/>
        <family val="2"/>
      </rPr>
      <t xml:space="preserve"> </t>
    </r>
    <r>
      <rPr>
        <sz val="9"/>
        <color indexed="60"/>
        <rFont val="Arial"/>
        <family val="2"/>
      </rPr>
      <t>наклейка стеклохолста,</t>
    </r>
    <r>
      <rPr>
        <sz val="9"/>
        <rFont val="Arial"/>
        <family val="2"/>
      </rPr>
      <t xml:space="preserve"> </t>
    </r>
    <r>
      <rPr>
        <sz val="9"/>
        <color indexed="36"/>
        <rFont val="Arial"/>
        <family val="2"/>
      </rPr>
      <t>шпаклевка ветонит лр +  в 1 слой</t>
    </r>
    <r>
      <rPr>
        <sz val="9"/>
        <rFont val="Arial"/>
        <family val="2"/>
      </rPr>
      <t xml:space="preserve">, </t>
    </r>
    <r>
      <rPr>
        <sz val="9"/>
        <color indexed="53"/>
        <rFont val="Arial"/>
        <family val="2"/>
      </rPr>
      <t>шпаклевка шитроком или проматером,</t>
    </r>
    <r>
      <rPr>
        <sz val="9"/>
        <rFont val="Arial"/>
        <family val="2"/>
      </rPr>
      <t xml:space="preserve"> шлифовка</t>
    </r>
  </si>
  <si>
    <r>
      <rPr>
        <sz val="9"/>
        <color indexed="40"/>
        <rFont val="Arial"/>
        <family val="2"/>
      </rPr>
      <t>грунтовка кнауф тифенг,</t>
    </r>
    <r>
      <rPr>
        <sz val="9"/>
        <rFont val="Arial"/>
        <family val="2"/>
      </rPr>
      <t xml:space="preserve"> </t>
    </r>
    <r>
      <rPr>
        <sz val="9"/>
        <color indexed="19"/>
        <rFont val="Arial"/>
        <family val="2"/>
      </rPr>
      <t xml:space="preserve">сетка серпянка, </t>
    </r>
    <r>
      <rPr>
        <sz val="9"/>
        <color indexed="10"/>
        <rFont val="Arial"/>
        <family val="2"/>
      </rPr>
      <t>шпаклевка унифлот,</t>
    </r>
    <r>
      <rPr>
        <sz val="9"/>
        <rFont val="Arial"/>
        <family val="2"/>
      </rPr>
      <t xml:space="preserve"> </t>
    </r>
    <r>
      <rPr>
        <sz val="9"/>
        <color indexed="36"/>
        <rFont val="Arial"/>
        <family val="2"/>
      </rPr>
      <t xml:space="preserve">шпаклевка ветонит лр+, </t>
    </r>
    <r>
      <rPr>
        <sz val="9"/>
        <rFont val="Arial"/>
        <family val="2"/>
      </rPr>
      <t xml:space="preserve">наждачная бумага, </t>
    </r>
    <r>
      <rPr>
        <sz val="9"/>
        <color indexed="60"/>
        <rFont val="Arial"/>
        <family val="2"/>
      </rPr>
      <t xml:space="preserve">стеклохолст, </t>
    </r>
    <r>
      <rPr>
        <sz val="9"/>
        <color indexed="40"/>
        <rFont val="Arial"/>
        <family val="2"/>
      </rPr>
      <t xml:space="preserve">клей для стеклохолста, </t>
    </r>
    <r>
      <rPr>
        <sz val="9"/>
        <color indexed="53"/>
        <rFont val="Arial"/>
        <family val="2"/>
      </rPr>
      <t>шпаклевка шитрок или промастер</t>
    </r>
  </si>
  <si>
    <t>Шпатлевка ГКЛ потолка под натяжным потолком</t>
  </si>
  <si>
    <r>
      <rPr>
        <sz val="9"/>
        <color indexed="40"/>
        <rFont val="Arial"/>
        <family val="2"/>
      </rPr>
      <t xml:space="preserve">грунтовка стыков, </t>
    </r>
    <r>
      <rPr>
        <sz val="9"/>
        <color indexed="10"/>
        <rFont val="Arial"/>
        <family val="2"/>
      </rPr>
      <t xml:space="preserve">шпаклевка стыков и мест креплений болтов  (шпаклевкой унифлот, </t>
    </r>
    <r>
      <rPr>
        <sz val="9"/>
        <color indexed="30"/>
        <rFont val="Arial"/>
        <family val="2"/>
      </rPr>
      <t xml:space="preserve">после высыхания ветонит кр), </t>
    </r>
    <r>
      <rPr>
        <sz val="9"/>
        <color indexed="40"/>
        <rFont val="Arial"/>
        <family val="2"/>
      </rPr>
      <t xml:space="preserve">грунтовка всей поверхности, </t>
    </r>
    <r>
      <rPr>
        <sz val="9"/>
        <color indexed="30"/>
        <rFont val="Arial"/>
        <family val="2"/>
      </rPr>
      <t>шпатлевка ветонитом кр в один слой всей поверхности,</t>
    </r>
    <r>
      <rPr>
        <sz val="9"/>
        <rFont val="Arial"/>
        <family val="2"/>
      </rPr>
      <t xml:space="preserve"> шлифовка,</t>
    </r>
  </si>
  <si>
    <r>
      <rPr>
        <sz val="9"/>
        <color indexed="40"/>
        <rFont val="Arial"/>
        <family val="2"/>
      </rPr>
      <t>грунтовка стыков кнауф тифенг,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 xml:space="preserve">шпаклевка стыков и крепежей шпаклевкой унифлот, </t>
    </r>
    <r>
      <rPr>
        <sz val="9"/>
        <color indexed="40"/>
        <rFont val="Arial"/>
        <family val="2"/>
      </rPr>
      <t>грунтовка та же,</t>
    </r>
    <r>
      <rPr>
        <sz val="9"/>
        <color indexed="10"/>
        <rFont val="Arial"/>
        <family val="2"/>
      </rPr>
      <t xml:space="preserve"> </t>
    </r>
    <r>
      <rPr>
        <sz val="9"/>
        <color indexed="30"/>
        <rFont val="Arial"/>
        <family val="2"/>
      </rPr>
      <t>ветонит кр</t>
    </r>
  </si>
  <si>
    <r>
      <rPr>
        <sz val="9"/>
        <color indexed="17"/>
        <rFont val="Arial"/>
        <family val="2"/>
      </rPr>
      <t>грунтовка,</t>
    </r>
    <r>
      <rPr>
        <sz val="9"/>
        <rFont val="Arial"/>
        <family val="2"/>
      </rPr>
      <t xml:space="preserve"> маяки, придание формы уголками, штукатурка,  минимум 2 дня сушка, </t>
    </r>
    <r>
      <rPr>
        <sz val="9"/>
        <color indexed="17"/>
        <rFont val="Arial"/>
        <family val="2"/>
      </rPr>
      <t>грунтовка,</t>
    </r>
    <r>
      <rPr>
        <sz val="9"/>
        <rFont val="Arial"/>
        <family val="2"/>
      </rPr>
      <t xml:space="preserve"> </t>
    </r>
    <r>
      <rPr>
        <sz val="9"/>
        <color indexed="36"/>
        <rFont val="Arial"/>
        <family val="2"/>
      </rPr>
      <t xml:space="preserve">шпаклевка 1 слой ветонит лр+, </t>
    </r>
    <r>
      <rPr>
        <sz val="9"/>
        <rFont val="Arial"/>
        <family val="2"/>
      </rPr>
      <t xml:space="preserve">шлифовка, </t>
    </r>
    <r>
      <rPr>
        <sz val="9"/>
        <color indexed="17"/>
        <rFont val="Arial"/>
        <family val="2"/>
      </rPr>
      <t xml:space="preserve"> грунтовка. </t>
    </r>
    <r>
      <rPr>
        <sz val="9"/>
        <color indexed="60"/>
        <rFont val="Arial"/>
        <family val="2"/>
      </rPr>
      <t>наклейка стеклохолста,</t>
    </r>
    <r>
      <rPr>
        <sz val="9"/>
        <rFont val="Arial"/>
        <family val="2"/>
      </rPr>
      <t xml:space="preserve"> </t>
    </r>
    <r>
      <rPr>
        <sz val="9"/>
        <color indexed="36"/>
        <rFont val="Arial"/>
        <family val="2"/>
      </rPr>
      <t>шпаклевка ветонит лр +  в 1 слой,</t>
    </r>
    <r>
      <rPr>
        <sz val="9"/>
        <rFont val="Arial"/>
        <family val="2"/>
      </rPr>
      <t xml:space="preserve"> </t>
    </r>
    <r>
      <rPr>
        <sz val="9"/>
        <color indexed="53"/>
        <rFont val="Arial"/>
        <family val="2"/>
      </rPr>
      <t xml:space="preserve">шпаклевка шитроком или проматером 2 слоя, </t>
    </r>
    <r>
      <rPr>
        <sz val="9"/>
        <rFont val="Arial"/>
        <family val="2"/>
      </rPr>
      <t>шлифовка.</t>
    </r>
  </si>
  <si>
    <r>
      <t>стеклохолст,</t>
    </r>
    <r>
      <rPr>
        <sz val="9"/>
        <color indexed="40"/>
        <rFont val="Arial"/>
        <family val="2"/>
      </rPr>
      <t xml:space="preserve"> клей для стеклохолста, </t>
    </r>
    <r>
      <rPr>
        <sz val="9"/>
        <color indexed="36"/>
        <rFont val="Arial"/>
        <family val="2"/>
      </rPr>
      <t xml:space="preserve"> шпаклевка лр+, </t>
    </r>
    <r>
      <rPr>
        <sz val="9"/>
        <color indexed="17"/>
        <rFont val="Arial"/>
        <family val="2"/>
      </rPr>
      <t xml:space="preserve">грунтовка, </t>
    </r>
    <r>
      <rPr>
        <sz val="9"/>
        <color indexed="53"/>
        <rFont val="Arial"/>
        <family val="2"/>
      </rPr>
      <t>шпаклевка промастер или шитрок</t>
    </r>
  </si>
  <si>
    <t>Устройство теплого пола - кухня</t>
  </si>
  <si>
    <t>Гостинная-Холл-Коридор-Балкон</t>
  </si>
  <si>
    <t>шпатлевка, шлифовка откосов окна и проемов</t>
  </si>
  <si>
    <t>Ремонт балкона 1м2 любой поверхности</t>
  </si>
  <si>
    <t>Облицовка стен, ванны плиткой (или керамогранитом) с выравниваем стен под 90 радусов клеем</t>
  </si>
  <si>
    <t>Укладка плитки типа керамогранит - пол</t>
  </si>
  <si>
    <t>Облицовка стен плиткой (или керамогранитом) с выравниваем стен под 90 радусов клеем</t>
  </si>
  <si>
    <t>выравнивание там где необходимо, укладка под 45 градусов, есть ниши</t>
  </si>
  <si>
    <t>много ниш</t>
  </si>
  <si>
    <t xml:space="preserve">выравнивание там где необходимо, укладка под 45 градусов, есть ниши и мозаика </t>
  </si>
  <si>
    <t>без подсчета, в абсолютной сумме</t>
  </si>
  <si>
    <t>Разгрузка и занос стройматериалов и оборудования,.сантехмебели</t>
  </si>
  <si>
    <t>Уборка и вынос строительного мусора, уборка чистовая после ремонта</t>
  </si>
  <si>
    <t>в абсолютной сумме</t>
  </si>
  <si>
    <t xml:space="preserve"> толщина 12-13 см</t>
  </si>
  <si>
    <t>в том числе с базальтовой ватой, пенофлексом  (пола и стен)</t>
  </si>
  <si>
    <t xml:space="preserve">Утепление балкона </t>
  </si>
  <si>
    <t xml:space="preserve">Проверка  силовых кабелей и слаботочки, их схематичное изображение (зарисовка и схема последовательного подключения со связью с группами в щитке, разводка по стенам и потолку) </t>
  </si>
  <si>
    <t>Устано\вка потолочных  и настенных подсветки ( светодиодная подстветка, в  том чиле в профиле)</t>
  </si>
  <si>
    <t>штробление каналов для светодиодной подсветки</t>
  </si>
  <si>
    <t>Установка  люстры подвесной</t>
  </si>
  <si>
    <t xml:space="preserve">Прокладка труб горячей и холодной воды </t>
  </si>
  <si>
    <t>Устройство поддона  в полу  с подключением к канализации (строит.поддон)</t>
  </si>
  <si>
    <t>Установка инсталяции для унитаза</t>
  </si>
  <si>
    <t>система скрытого монтажа (потолочный, гидромассажные форсунки, термостат, ручной душ)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</si>
</sst>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;[Red]0.0"/>
    <numFmt numFmtId="181" formatCode="#,##0.00_р_.;[Red]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  <numFmt numFmtId="187" formatCode="0.0"/>
    <numFmt numFmtId="188" formatCode="0.000"/>
    <numFmt numFmtId="189" formatCode="0.000000"/>
    <numFmt numFmtId="190" formatCode="0.00000"/>
    <numFmt numFmtId="191" formatCode="0.0000"/>
    <numFmt numFmtId="192" formatCode="0.0000000"/>
    <numFmt numFmtId="193" formatCode="_-* #,##0.00_р_._-;\-* #,##0.00_р_._-;_-* \-??_р_._-;_-@_-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sz val="10"/>
      <name val="Arial"/>
      <family val="2"/>
    </font>
    <font>
      <b/>
      <sz val="9"/>
      <name val="Arial Cyr"/>
      <family val="0"/>
    </font>
    <font>
      <b/>
      <i/>
      <sz val="9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36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53"/>
      <name val="Arial"/>
      <family val="2"/>
    </font>
    <font>
      <sz val="9"/>
      <color indexed="40"/>
      <name val="Arial"/>
      <family val="2"/>
    </font>
    <font>
      <sz val="9"/>
      <color indexed="19"/>
      <name val="Arial"/>
      <family val="2"/>
    </font>
    <font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color rgb="FFC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1" fontId="7" fillId="0" borderId="10" xfId="0" applyNumberFormat="1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left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2" fontId="8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2" fontId="55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2" fontId="8" fillId="0" borderId="13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7" fillId="0" borderId="13" xfId="0" applyFont="1" applyFill="1" applyBorder="1" applyAlignment="1">
      <alignment horizontal="left" vertical="center" wrapText="1"/>
    </xf>
    <xf numFmtId="0" fontId="57" fillId="0" borderId="17" xfId="0" applyFont="1" applyFill="1" applyBorder="1" applyAlignment="1">
      <alignment horizontal="left" wrapText="1"/>
    </xf>
    <xf numFmtId="0" fontId="56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left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56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1" fontId="8" fillId="0" borderId="13" xfId="0" applyNumberFormat="1" applyFont="1" applyFill="1" applyBorder="1" applyAlignment="1">
      <alignment horizontal="left" vertical="center" wrapText="1"/>
    </xf>
    <xf numFmtId="1" fontId="8" fillId="0" borderId="17" xfId="0" applyNumberFormat="1" applyFont="1" applyFill="1" applyBorder="1" applyAlignment="1">
      <alignment horizontal="left" vertical="center" wrapText="1"/>
    </xf>
    <xf numFmtId="1" fontId="8" fillId="0" borderId="11" xfId="0" applyNumberFormat="1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M161"/>
  <sheetViews>
    <sheetView showGridLines="0" tabSelected="1" zoomScale="85" zoomScaleNormal="85" zoomScaleSheetLayoutView="55" zoomScalePageLayoutView="0" workbookViewId="0" topLeftCell="A1">
      <selection activeCell="J12" sqref="J12"/>
    </sheetView>
  </sheetViews>
  <sheetFormatPr defaultColWidth="9.125" defaultRowHeight="12.75"/>
  <cols>
    <col min="1" max="1" width="3.625" style="1" customWidth="1"/>
    <col min="2" max="2" width="6.125" style="2" customWidth="1"/>
    <col min="3" max="3" width="40.75390625" style="2" customWidth="1"/>
    <col min="4" max="4" width="5.75390625" style="2" customWidth="1"/>
    <col min="5" max="5" width="7.25390625" style="2" customWidth="1"/>
    <col min="6" max="7" width="9.125" style="2" customWidth="1"/>
    <col min="8" max="8" width="12.125" style="2" customWidth="1"/>
    <col min="9" max="9" width="36.375" style="2" customWidth="1"/>
    <col min="10" max="10" width="30.25390625" style="74" customWidth="1"/>
    <col min="11" max="16384" width="9.125" style="2" customWidth="1"/>
  </cols>
  <sheetData>
    <row r="2" spans="1:10" ht="13.5" thickBot="1">
      <c r="A2" s="3"/>
      <c r="B2" s="75"/>
      <c r="C2" s="75"/>
      <c r="D2" s="75"/>
      <c r="E2" s="75"/>
      <c r="F2" s="75"/>
      <c r="G2" s="75"/>
      <c r="H2" s="75"/>
      <c r="I2" s="4"/>
      <c r="J2" s="68"/>
    </row>
    <row r="3" spans="1:10" ht="29.25" customHeight="1" thickBot="1">
      <c r="A3" s="89" t="s">
        <v>27</v>
      </c>
      <c r="B3" s="87" t="s">
        <v>26</v>
      </c>
      <c r="C3" s="79" t="s">
        <v>21</v>
      </c>
      <c r="D3" s="94" t="s">
        <v>22</v>
      </c>
      <c r="E3" s="79" t="s">
        <v>23</v>
      </c>
      <c r="F3" s="96" t="s">
        <v>7</v>
      </c>
      <c r="G3" s="97"/>
      <c r="H3" s="98"/>
      <c r="I3" s="85" t="s">
        <v>91</v>
      </c>
      <c r="J3" s="84" t="s">
        <v>85</v>
      </c>
    </row>
    <row r="4" spans="1:10" ht="19.5" customHeight="1" thickBot="1">
      <c r="A4" s="90"/>
      <c r="B4" s="88"/>
      <c r="C4" s="80"/>
      <c r="D4" s="95"/>
      <c r="E4" s="80"/>
      <c r="F4" s="28"/>
      <c r="G4" s="28" t="s">
        <v>73</v>
      </c>
      <c r="H4" s="28" t="s">
        <v>24</v>
      </c>
      <c r="I4" s="86"/>
      <c r="J4" s="84"/>
    </row>
    <row r="5" spans="1:10" ht="12.75">
      <c r="A5" s="6"/>
      <c r="B5" s="91"/>
      <c r="C5" s="92"/>
      <c r="D5" s="92"/>
      <c r="E5" s="92"/>
      <c r="F5" s="92"/>
      <c r="G5" s="92"/>
      <c r="H5" s="93"/>
      <c r="I5" s="58"/>
      <c r="J5" s="69"/>
    </row>
    <row r="6" spans="1:10" ht="12.75">
      <c r="A6" s="6"/>
      <c r="B6" s="107" t="s">
        <v>102</v>
      </c>
      <c r="C6" s="108"/>
      <c r="D6" s="108"/>
      <c r="E6" s="108"/>
      <c r="F6" s="108"/>
      <c r="G6" s="108"/>
      <c r="H6" s="109"/>
      <c r="I6" s="17"/>
      <c r="J6" s="69"/>
    </row>
    <row r="7" spans="1:10" s="23" customFormat="1" ht="24.75" customHeight="1">
      <c r="A7" s="6"/>
      <c r="B7" s="7">
        <v>1</v>
      </c>
      <c r="C7" s="19" t="s">
        <v>89</v>
      </c>
      <c r="D7" s="7" t="s">
        <v>18</v>
      </c>
      <c r="E7" s="21">
        <v>9.5</v>
      </c>
      <c r="F7" s="21"/>
      <c r="G7" s="21"/>
      <c r="H7" s="21">
        <f aca="true" t="shared" si="0" ref="H7:H13">E7*G7</f>
        <v>0</v>
      </c>
      <c r="I7" s="113"/>
      <c r="J7" s="70"/>
    </row>
    <row r="8" spans="1:10" s="23" customFormat="1" ht="49.5" customHeight="1">
      <c r="A8" s="6"/>
      <c r="B8" s="7">
        <v>2</v>
      </c>
      <c r="C8" s="19" t="s">
        <v>92</v>
      </c>
      <c r="D8" s="7" t="s">
        <v>18</v>
      </c>
      <c r="E8" s="21">
        <v>5.9</v>
      </c>
      <c r="F8" s="21"/>
      <c r="G8" s="21"/>
      <c r="H8" s="21">
        <f t="shared" si="0"/>
        <v>0</v>
      </c>
      <c r="I8" s="64" t="s">
        <v>90</v>
      </c>
      <c r="J8" s="70"/>
    </row>
    <row r="9" spans="1:10" s="23" customFormat="1" ht="22.5" customHeight="1">
      <c r="A9" s="6"/>
      <c r="B9" s="7">
        <v>3</v>
      </c>
      <c r="C9" s="110" t="s">
        <v>93</v>
      </c>
      <c r="D9" s="7" t="s">
        <v>18</v>
      </c>
      <c r="E9" s="21">
        <v>4</v>
      </c>
      <c r="F9" s="111"/>
      <c r="G9" s="111"/>
      <c r="H9" s="21">
        <f t="shared" si="0"/>
        <v>0</v>
      </c>
      <c r="I9" s="64"/>
      <c r="J9" s="70"/>
    </row>
    <row r="10" spans="1:10" s="23" customFormat="1" ht="39.75" customHeight="1">
      <c r="A10" s="6"/>
      <c r="B10" s="7">
        <v>4</v>
      </c>
      <c r="C10" s="110" t="s">
        <v>94</v>
      </c>
      <c r="D10" s="7" t="s">
        <v>18</v>
      </c>
      <c r="E10" s="21">
        <v>0</v>
      </c>
      <c r="F10" s="111"/>
      <c r="G10" s="111"/>
      <c r="H10" s="21">
        <f t="shared" si="0"/>
        <v>0</v>
      </c>
      <c r="I10" s="124" t="s">
        <v>95</v>
      </c>
      <c r="J10" s="70"/>
    </row>
    <row r="11" spans="1:10" s="23" customFormat="1" ht="47.25" customHeight="1">
      <c r="A11" s="6"/>
      <c r="B11" s="7">
        <v>5</v>
      </c>
      <c r="C11" s="110" t="s">
        <v>97</v>
      </c>
      <c r="D11" s="7" t="s">
        <v>18</v>
      </c>
      <c r="E11" s="21">
        <v>0</v>
      </c>
      <c r="F11" s="111"/>
      <c r="G11" s="111"/>
      <c r="H11" s="21">
        <f t="shared" si="0"/>
        <v>0</v>
      </c>
      <c r="I11" s="124" t="s">
        <v>96</v>
      </c>
      <c r="J11" s="70"/>
    </row>
    <row r="12" spans="1:10" s="23" customFormat="1" ht="20.25" customHeight="1">
      <c r="A12" s="6"/>
      <c r="B12" s="7">
        <v>6</v>
      </c>
      <c r="C12" s="110" t="s">
        <v>100</v>
      </c>
      <c r="D12" s="111" t="s">
        <v>99</v>
      </c>
      <c r="E12" s="112">
        <v>4.7</v>
      </c>
      <c r="F12" s="112"/>
      <c r="G12" s="112"/>
      <c r="H12" s="21">
        <f t="shared" si="0"/>
        <v>0</v>
      </c>
      <c r="I12" s="64"/>
      <c r="J12" s="70"/>
    </row>
    <row r="13" spans="1:10" s="23" customFormat="1" ht="24.75" customHeight="1">
      <c r="A13" s="6"/>
      <c r="B13" s="7">
        <v>7</v>
      </c>
      <c r="C13" s="110" t="s">
        <v>101</v>
      </c>
      <c r="D13" s="7"/>
      <c r="E13" s="21"/>
      <c r="F13" s="21"/>
      <c r="G13" s="21"/>
      <c r="H13" s="21">
        <f t="shared" si="0"/>
        <v>0</v>
      </c>
      <c r="I13" s="64" t="s">
        <v>98</v>
      </c>
      <c r="J13" s="70"/>
    </row>
    <row r="14" spans="1:10" s="23" customFormat="1" ht="27.75" customHeight="1">
      <c r="A14" s="6"/>
      <c r="B14" s="114" t="s">
        <v>104</v>
      </c>
      <c r="C14" s="19"/>
      <c r="D14" s="7"/>
      <c r="E14" s="21"/>
      <c r="F14" s="21"/>
      <c r="G14" s="21"/>
      <c r="H14" s="26">
        <f>SUM(H7:H13)</f>
        <v>0</v>
      </c>
      <c r="I14" s="64"/>
      <c r="J14" s="70"/>
    </row>
    <row r="15" spans="1:10" s="23" customFormat="1" ht="24.75" customHeight="1">
      <c r="A15" s="6"/>
      <c r="B15" s="115" t="s">
        <v>103</v>
      </c>
      <c r="C15" s="19"/>
      <c r="D15" s="7"/>
      <c r="E15" s="21"/>
      <c r="F15" s="21"/>
      <c r="G15" s="21"/>
      <c r="H15" s="21"/>
      <c r="I15" s="64"/>
      <c r="J15" s="70"/>
    </row>
    <row r="16" spans="1:10" s="23" customFormat="1" ht="18.75" customHeight="1">
      <c r="A16" s="6"/>
      <c r="B16" s="6">
        <v>1</v>
      </c>
      <c r="C16" s="19" t="s">
        <v>74</v>
      </c>
      <c r="D16" s="7" t="s">
        <v>14</v>
      </c>
      <c r="E16" s="21">
        <v>1</v>
      </c>
      <c r="F16" s="21"/>
      <c r="G16" s="21"/>
      <c r="H16" s="21">
        <f>E16*G16</f>
        <v>0</v>
      </c>
      <c r="I16" s="64"/>
      <c r="J16" s="70"/>
    </row>
    <row r="17" spans="1:10" s="23" customFormat="1" ht="24" customHeight="1">
      <c r="A17" s="6"/>
      <c r="B17" s="7">
        <v>2</v>
      </c>
      <c r="C17" s="41" t="s">
        <v>67</v>
      </c>
      <c r="D17" s="42" t="s">
        <v>14</v>
      </c>
      <c r="E17" s="33">
        <v>1</v>
      </c>
      <c r="F17" s="33"/>
      <c r="G17" s="21"/>
      <c r="H17" s="21">
        <f>E17*G17</f>
        <v>0</v>
      </c>
      <c r="I17" s="64"/>
      <c r="J17" s="70"/>
    </row>
    <row r="18" spans="1:10" s="23" customFormat="1" ht="18" customHeight="1">
      <c r="A18" s="6"/>
      <c r="B18" s="7">
        <v>3</v>
      </c>
      <c r="C18" s="41" t="s">
        <v>68</v>
      </c>
      <c r="D18" s="42" t="s">
        <v>14</v>
      </c>
      <c r="E18" s="33">
        <v>1</v>
      </c>
      <c r="F18" s="33"/>
      <c r="G18" s="21"/>
      <c r="H18" s="21">
        <f>E18*G18</f>
        <v>0</v>
      </c>
      <c r="I18" s="64"/>
      <c r="J18" s="70"/>
    </row>
    <row r="19" spans="1:10" s="23" customFormat="1" ht="20.25" customHeight="1">
      <c r="A19" s="6"/>
      <c r="B19" s="7">
        <v>4</v>
      </c>
      <c r="C19" s="41" t="s">
        <v>66</v>
      </c>
      <c r="D19" s="42" t="s">
        <v>14</v>
      </c>
      <c r="E19" s="33">
        <v>2</v>
      </c>
      <c r="F19" s="33"/>
      <c r="G19" s="21"/>
      <c r="H19" s="21">
        <f>E19*G19</f>
        <v>0</v>
      </c>
      <c r="I19" s="64"/>
      <c r="J19" s="70"/>
    </row>
    <row r="20" spans="1:10" s="23" customFormat="1" ht="36" customHeight="1">
      <c r="A20" s="6"/>
      <c r="B20" s="7">
        <v>5</v>
      </c>
      <c r="C20" s="19" t="s">
        <v>52</v>
      </c>
      <c r="D20" s="7" t="s">
        <v>18</v>
      </c>
      <c r="E20" s="21">
        <v>13</v>
      </c>
      <c r="F20" s="21"/>
      <c r="G20" s="21"/>
      <c r="H20" s="21">
        <f>E20*G20</f>
        <v>0</v>
      </c>
      <c r="I20" s="64"/>
      <c r="J20" s="70"/>
    </row>
    <row r="21" spans="1:10" s="23" customFormat="1" ht="40.5" customHeight="1">
      <c r="A21" s="6"/>
      <c r="B21" s="7">
        <v>6</v>
      </c>
      <c r="C21" s="13" t="s">
        <v>53</v>
      </c>
      <c r="D21" s="7" t="s">
        <v>18</v>
      </c>
      <c r="E21" s="21">
        <v>13</v>
      </c>
      <c r="F21" s="21"/>
      <c r="G21" s="21"/>
      <c r="H21" s="21">
        <f aca="true" t="shared" si="1" ref="H21:H29">E21*G21</f>
        <v>0</v>
      </c>
      <c r="I21" s="64" t="s">
        <v>157</v>
      </c>
      <c r="J21" s="70"/>
    </row>
    <row r="22" spans="1:10" s="23" customFormat="1" ht="20.25" customHeight="1">
      <c r="A22" s="6"/>
      <c r="B22" s="7">
        <v>7</v>
      </c>
      <c r="C22" s="13" t="s">
        <v>54</v>
      </c>
      <c r="D22" s="7" t="s">
        <v>18</v>
      </c>
      <c r="E22" s="21">
        <f>E21</f>
        <v>13</v>
      </c>
      <c r="F22" s="21"/>
      <c r="G22" s="21"/>
      <c r="H22" s="21">
        <f t="shared" si="1"/>
        <v>0</v>
      </c>
      <c r="I22" s="64"/>
      <c r="J22" s="70"/>
    </row>
    <row r="23" spans="1:10" s="23" customFormat="1" ht="24.75" customHeight="1">
      <c r="A23" s="6"/>
      <c r="B23" s="7">
        <v>8</v>
      </c>
      <c r="C23" s="19" t="s">
        <v>55</v>
      </c>
      <c r="D23" s="7" t="s">
        <v>18</v>
      </c>
      <c r="E23" s="21">
        <v>3.5</v>
      </c>
      <c r="F23" s="21"/>
      <c r="G23" s="21"/>
      <c r="H23" s="21">
        <f t="shared" si="1"/>
        <v>0</v>
      </c>
      <c r="I23" s="64"/>
      <c r="J23" s="70"/>
    </row>
    <row r="24" spans="1:10" s="23" customFormat="1" ht="30.75" customHeight="1">
      <c r="A24" s="6"/>
      <c r="B24" s="7">
        <v>9</v>
      </c>
      <c r="C24" s="13" t="s">
        <v>69</v>
      </c>
      <c r="D24" s="7" t="s">
        <v>18</v>
      </c>
      <c r="E24" s="21">
        <v>5</v>
      </c>
      <c r="F24" s="21"/>
      <c r="G24" s="21"/>
      <c r="H24" s="21">
        <f t="shared" si="1"/>
        <v>0</v>
      </c>
      <c r="I24" s="64" t="s">
        <v>157</v>
      </c>
      <c r="J24" s="70"/>
    </row>
    <row r="25" spans="1:10" s="23" customFormat="1" ht="20.25" customHeight="1">
      <c r="A25" s="6"/>
      <c r="B25" s="7">
        <v>10</v>
      </c>
      <c r="C25" s="19" t="s">
        <v>70</v>
      </c>
      <c r="D25" s="7" t="s">
        <v>18</v>
      </c>
      <c r="E25" s="21">
        <v>3</v>
      </c>
      <c r="F25" s="21"/>
      <c r="G25" s="21"/>
      <c r="H25" s="21">
        <f t="shared" si="1"/>
        <v>0</v>
      </c>
      <c r="I25" s="64"/>
      <c r="J25" s="70"/>
    </row>
    <row r="26" spans="1:10" s="23" customFormat="1" ht="20.25" customHeight="1">
      <c r="A26" s="6"/>
      <c r="B26" s="7">
        <v>11</v>
      </c>
      <c r="C26" s="19" t="s">
        <v>143</v>
      </c>
      <c r="D26" s="7" t="s">
        <v>18</v>
      </c>
      <c r="E26" s="21">
        <v>8</v>
      </c>
      <c r="F26" s="21"/>
      <c r="G26" s="21"/>
      <c r="H26" s="21">
        <f t="shared" si="1"/>
        <v>0</v>
      </c>
      <c r="I26" s="64"/>
      <c r="J26" s="70"/>
    </row>
    <row r="27" spans="1:10" s="23" customFormat="1" ht="54" customHeight="1">
      <c r="A27" s="6"/>
      <c r="B27" s="7">
        <v>12</v>
      </c>
      <c r="C27" s="27" t="s">
        <v>119</v>
      </c>
      <c r="D27" s="7" t="s">
        <v>18</v>
      </c>
      <c r="E27" s="21">
        <v>40</v>
      </c>
      <c r="F27" s="21"/>
      <c r="G27" s="21"/>
      <c r="H27" s="21">
        <f t="shared" si="1"/>
        <v>0</v>
      </c>
      <c r="I27" s="64" t="s">
        <v>120</v>
      </c>
      <c r="J27" s="70"/>
    </row>
    <row r="28" spans="1:10" s="23" customFormat="1" ht="36" customHeight="1">
      <c r="A28" s="6"/>
      <c r="B28" s="7">
        <v>13</v>
      </c>
      <c r="C28" s="27" t="s">
        <v>159</v>
      </c>
      <c r="D28" s="7" t="s">
        <v>18</v>
      </c>
      <c r="E28" s="21">
        <v>13</v>
      </c>
      <c r="F28" s="21"/>
      <c r="G28" s="21"/>
      <c r="H28" s="21">
        <f t="shared" si="1"/>
        <v>0</v>
      </c>
      <c r="I28" s="64" t="s">
        <v>158</v>
      </c>
      <c r="J28" s="70"/>
    </row>
    <row r="29" spans="1:10" s="23" customFormat="1" ht="36" customHeight="1">
      <c r="A29" s="6"/>
      <c r="B29" s="7">
        <v>14</v>
      </c>
      <c r="C29" s="125" t="s">
        <v>162</v>
      </c>
      <c r="D29" s="126" t="s">
        <v>18</v>
      </c>
      <c r="E29" s="7">
        <v>6</v>
      </c>
      <c r="F29" s="7"/>
      <c r="G29" s="7"/>
      <c r="H29" s="21">
        <f t="shared" si="1"/>
        <v>0</v>
      </c>
      <c r="I29" s="64"/>
      <c r="J29" s="70"/>
    </row>
    <row r="30" spans="1:10" s="23" customFormat="1" ht="36" customHeight="1">
      <c r="A30" s="6"/>
      <c r="B30" s="7">
        <v>15</v>
      </c>
      <c r="C30" s="19" t="s">
        <v>155</v>
      </c>
      <c r="D30" s="7"/>
      <c r="E30" s="57"/>
      <c r="F30" s="7"/>
      <c r="G30" s="7"/>
      <c r="H30" s="8">
        <f>E30*G30</f>
        <v>0</v>
      </c>
      <c r="I30" s="64" t="s">
        <v>153</v>
      </c>
      <c r="J30" s="70"/>
    </row>
    <row r="31" spans="1:10" s="23" customFormat="1" ht="36" customHeight="1">
      <c r="A31" s="6"/>
      <c r="B31" s="7">
        <v>16</v>
      </c>
      <c r="C31" s="125" t="s">
        <v>154</v>
      </c>
      <c r="D31" s="126"/>
      <c r="E31" s="57"/>
      <c r="F31" s="7"/>
      <c r="G31" s="7"/>
      <c r="H31" s="8">
        <f>E31*G31</f>
        <v>0</v>
      </c>
      <c r="I31" s="64" t="s">
        <v>153</v>
      </c>
      <c r="J31" s="70"/>
    </row>
    <row r="32" spans="1:10" s="23" customFormat="1" ht="36" customHeight="1">
      <c r="A32" s="6"/>
      <c r="I32" s="64"/>
      <c r="J32" s="70"/>
    </row>
    <row r="33" spans="1:10" s="23" customFormat="1" ht="21" customHeight="1">
      <c r="A33" s="6"/>
      <c r="B33" s="114" t="s">
        <v>104</v>
      </c>
      <c r="C33" s="19"/>
      <c r="D33" s="7"/>
      <c r="E33" s="21"/>
      <c r="F33" s="21"/>
      <c r="G33" s="21"/>
      <c r="H33" s="26">
        <f>SUM(H16:H31)</f>
        <v>0</v>
      </c>
      <c r="I33" s="64"/>
      <c r="J33" s="70"/>
    </row>
    <row r="34" spans="1:10" s="23" customFormat="1" ht="21" customHeight="1">
      <c r="A34" s="6"/>
      <c r="B34" s="116" t="s">
        <v>105</v>
      </c>
      <c r="C34" s="39"/>
      <c r="D34" s="36"/>
      <c r="E34" s="31"/>
      <c r="F34" s="31"/>
      <c r="G34" s="31"/>
      <c r="H34" s="48"/>
      <c r="I34" s="64"/>
      <c r="J34" s="70"/>
    </row>
    <row r="35" spans="1:10" s="23" customFormat="1" ht="27.75" customHeight="1">
      <c r="A35" s="6"/>
      <c r="B35" s="6">
        <v>1</v>
      </c>
      <c r="C35" s="41" t="s">
        <v>106</v>
      </c>
      <c r="D35" s="42" t="s">
        <v>18</v>
      </c>
      <c r="E35" s="33">
        <f>4.6+7.7</f>
        <v>12.3</v>
      </c>
      <c r="F35" s="33"/>
      <c r="G35" s="21"/>
      <c r="H35" s="21">
        <f aca="true" t="shared" si="2" ref="H35:H45">E35*G35</f>
        <v>0</v>
      </c>
      <c r="I35" s="64" t="s">
        <v>151</v>
      </c>
      <c r="J35" s="70"/>
    </row>
    <row r="36" spans="1:10" s="23" customFormat="1" ht="21" customHeight="1">
      <c r="A36" s="6"/>
      <c r="B36" s="6">
        <v>2</v>
      </c>
      <c r="C36" s="40" t="s">
        <v>72</v>
      </c>
      <c r="D36" s="7" t="s">
        <v>14</v>
      </c>
      <c r="E36" s="21">
        <v>2</v>
      </c>
      <c r="F36" s="21"/>
      <c r="G36" s="21"/>
      <c r="H36" s="21">
        <f t="shared" si="2"/>
        <v>0</v>
      </c>
      <c r="I36" s="64"/>
      <c r="J36" s="70"/>
    </row>
    <row r="37" spans="1:10" s="23" customFormat="1" ht="28.5" customHeight="1">
      <c r="A37" s="6"/>
      <c r="B37" s="6">
        <v>3</v>
      </c>
      <c r="C37" s="12" t="s">
        <v>107</v>
      </c>
      <c r="D37" s="10" t="s">
        <v>18</v>
      </c>
      <c r="E37" s="25">
        <v>3.5</v>
      </c>
      <c r="F37" s="25"/>
      <c r="G37" s="21"/>
      <c r="H37" s="21">
        <f t="shared" si="2"/>
        <v>0</v>
      </c>
      <c r="I37" s="64"/>
      <c r="J37" s="70"/>
    </row>
    <row r="38" spans="1:10" s="23" customFormat="1" ht="47.25" customHeight="1">
      <c r="A38" s="6"/>
      <c r="B38" s="6">
        <v>4</v>
      </c>
      <c r="C38" s="38" t="s">
        <v>108</v>
      </c>
      <c r="D38" s="53" t="s">
        <v>18</v>
      </c>
      <c r="E38" s="21">
        <v>19.5</v>
      </c>
      <c r="F38" s="29"/>
      <c r="G38" s="21"/>
      <c r="H38" s="21">
        <f t="shared" si="2"/>
        <v>0</v>
      </c>
      <c r="I38" s="64"/>
      <c r="J38" s="70"/>
    </row>
    <row r="39" spans="1:10" s="23" customFormat="1" ht="31.5" customHeight="1">
      <c r="A39" s="6"/>
      <c r="B39" s="6">
        <v>5</v>
      </c>
      <c r="C39" s="43" t="s">
        <v>113</v>
      </c>
      <c r="D39" s="42" t="s">
        <v>18</v>
      </c>
      <c r="E39" s="44">
        <v>4</v>
      </c>
      <c r="F39" s="44"/>
      <c r="G39" s="21"/>
      <c r="H39" s="21">
        <f t="shared" si="2"/>
        <v>0</v>
      </c>
      <c r="I39" s="64"/>
      <c r="J39" s="70"/>
    </row>
    <row r="40" spans="1:10" s="23" customFormat="1" ht="21" customHeight="1">
      <c r="A40" s="6"/>
      <c r="B40" s="6">
        <v>6</v>
      </c>
      <c r="C40" s="38" t="s">
        <v>109</v>
      </c>
      <c r="D40" s="53" t="s">
        <v>18</v>
      </c>
      <c r="E40" s="21">
        <v>3.5</v>
      </c>
      <c r="F40" s="29"/>
      <c r="G40" s="21"/>
      <c r="H40" s="21">
        <f t="shared" si="2"/>
        <v>0</v>
      </c>
      <c r="I40" s="64"/>
      <c r="J40" s="70"/>
    </row>
    <row r="41" spans="1:10" s="23" customFormat="1" ht="28.5" customHeight="1">
      <c r="A41" s="6"/>
      <c r="B41" s="6">
        <v>7</v>
      </c>
      <c r="C41" s="43" t="s">
        <v>114</v>
      </c>
      <c r="D41" s="42" t="s">
        <v>18</v>
      </c>
      <c r="E41" s="44">
        <v>6</v>
      </c>
      <c r="F41" s="44"/>
      <c r="G41" s="21"/>
      <c r="H41" s="21">
        <f t="shared" si="2"/>
        <v>0</v>
      </c>
      <c r="I41" s="64"/>
      <c r="J41" s="70"/>
    </row>
    <row r="42" spans="1:10" s="23" customFormat="1" ht="40.5" customHeight="1">
      <c r="A42" s="6"/>
      <c r="B42" s="6">
        <v>8</v>
      </c>
      <c r="C42" s="13" t="s">
        <v>110</v>
      </c>
      <c r="D42" s="7" t="s">
        <v>18</v>
      </c>
      <c r="E42" s="21">
        <v>37</v>
      </c>
      <c r="F42" s="21"/>
      <c r="G42" s="21"/>
      <c r="H42" s="21">
        <f>E42*G42</f>
        <v>0</v>
      </c>
      <c r="I42" s="64" t="s">
        <v>115</v>
      </c>
      <c r="J42" s="70"/>
    </row>
    <row r="43" spans="1:10" s="23" customFormat="1" ht="29.25" customHeight="1">
      <c r="A43" s="6"/>
      <c r="B43" s="6">
        <v>9</v>
      </c>
      <c r="C43" s="12" t="s">
        <v>111</v>
      </c>
      <c r="D43" s="53" t="s">
        <v>18</v>
      </c>
      <c r="E43" s="21">
        <v>11</v>
      </c>
      <c r="F43" s="29"/>
      <c r="G43" s="21"/>
      <c r="H43" s="21">
        <f t="shared" si="2"/>
        <v>0</v>
      </c>
      <c r="I43" s="64" t="s">
        <v>117</v>
      </c>
      <c r="J43" s="70"/>
    </row>
    <row r="44" spans="1:10" s="23" customFormat="1" ht="31.5" customHeight="1">
      <c r="A44" s="6"/>
      <c r="B44" s="6">
        <v>10</v>
      </c>
      <c r="C44" s="38" t="s">
        <v>116</v>
      </c>
      <c r="D44" s="50" t="s">
        <v>18</v>
      </c>
      <c r="E44" s="21">
        <v>5</v>
      </c>
      <c r="F44" s="21"/>
      <c r="G44" s="21"/>
      <c r="H44" s="21">
        <f t="shared" si="2"/>
        <v>0</v>
      </c>
      <c r="I44" s="64"/>
      <c r="J44" s="70"/>
    </row>
    <row r="45" spans="1:10" s="23" customFormat="1" ht="28.5" customHeight="1">
      <c r="A45" s="6"/>
      <c r="B45" s="6">
        <v>11</v>
      </c>
      <c r="C45" s="12" t="s">
        <v>112</v>
      </c>
      <c r="D45" s="53" t="s">
        <v>18</v>
      </c>
      <c r="E45" s="21">
        <v>3.7</v>
      </c>
      <c r="F45" s="29"/>
      <c r="G45" s="21"/>
      <c r="H45" s="21">
        <f t="shared" si="2"/>
        <v>0</v>
      </c>
      <c r="I45" s="64"/>
      <c r="J45" s="70"/>
    </row>
    <row r="46" spans="1:10" s="23" customFormat="1" ht="48" customHeight="1">
      <c r="A46" s="6"/>
      <c r="B46" s="6">
        <v>12</v>
      </c>
      <c r="C46" s="43" t="s">
        <v>118</v>
      </c>
      <c r="D46" s="50" t="s">
        <v>18</v>
      </c>
      <c r="E46" s="21">
        <v>5</v>
      </c>
      <c r="F46" s="21"/>
      <c r="G46" s="21"/>
      <c r="H46" s="21">
        <f>E46*G46</f>
        <v>0</v>
      </c>
      <c r="I46" s="64"/>
      <c r="J46" s="70"/>
    </row>
    <row r="47" spans="1:10" s="23" customFormat="1" ht="22.5" customHeight="1">
      <c r="A47" s="6"/>
      <c r="B47" s="114" t="s">
        <v>104</v>
      </c>
      <c r="C47" s="19"/>
      <c r="D47" s="7"/>
      <c r="E47" s="21"/>
      <c r="F47" s="21"/>
      <c r="G47" s="21"/>
      <c r="H47" s="26">
        <f>SUM(H35:H46)</f>
        <v>0</v>
      </c>
      <c r="I47" s="64"/>
      <c r="J47" s="70"/>
    </row>
    <row r="48" spans="1:10" s="23" customFormat="1" ht="22.5" customHeight="1">
      <c r="A48" s="6"/>
      <c r="B48" s="116" t="s">
        <v>122</v>
      </c>
      <c r="C48" s="39"/>
      <c r="D48" s="36"/>
      <c r="E48" s="31"/>
      <c r="F48" s="31"/>
      <c r="G48" s="31"/>
      <c r="H48" s="48"/>
      <c r="I48" s="113"/>
      <c r="J48" s="70"/>
    </row>
    <row r="49" spans="1:10" s="23" customFormat="1" ht="96.75" customHeight="1">
      <c r="A49" s="6"/>
      <c r="B49" s="121">
        <v>1</v>
      </c>
      <c r="C49" s="13" t="s">
        <v>123</v>
      </c>
      <c r="D49" s="50" t="s">
        <v>18</v>
      </c>
      <c r="E49" s="21">
        <v>90</v>
      </c>
      <c r="F49" s="21"/>
      <c r="G49" s="21"/>
      <c r="H49" s="21">
        <f>E49*G49</f>
        <v>0</v>
      </c>
      <c r="I49" s="122" t="s">
        <v>124</v>
      </c>
      <c r="J49" s="27" t="s">
        <v>125</v>
      </c>
    </row>
    <row r="50" spans="1:10" s="23" customFormat="1" ht="136.5" customHeight="1">
      <c r="A50" s="6"/>
      <c r="B50" s="7">
        <v>2</v>
      </c>
      <c r="C50" s="19" t="s">
        <v>126</v>
      </c>
      <c r="D50" s="7" t="s">
        <v>18</v>
      </c>
      <c r="E50" s="21">
        <v>43</v>
      </c>
      <c r="F50" s="21"/>
      <c r="G50" s="21"/>
      <c r="H50" s="21">
        <f aca="true" t="shared" si="3" ref="H50:H55">E50*G50</f>
        <v>0</v>
      </c>
      <c r="I50" s="41" t="s">
        <v>127</v>
      </c>
      <c r="J50" s="27" t="s">
        <v>128</v>
      </c>
    </row>
    <row r="51" spans="1:10" s="23" customFormat="1" ht="75" customHeight="1">
      <c r="A51" s="6"/>
      <c r="B51" s="7">
        <v>3</v>
      </c>
      <c r="C51" s="9" t="s">
        <v>129</v>
      </c>
      <c r="D51" s="7" t="s">
        <v>18</v>
      </c>
      <c r="E51" s="21">
        <v>83</v>
      </c>
      <c r="F51" s="21"/>
      <c r="G51" s="21"/>
      <c r="H51" s="21">
        <f t="shared" si="3"/>
        <v>0</v>
      </c>
      <c r="I51" s="122" t="s">
        <v>130</v>
      </c>
      <c r="J51" s="27" t="s">
        <v>131</v>
      </c>
    </row>
    <row r="52" spans="1:10" s="23" customFormat="1" ht="94.5" customHeight="1">
      <c r="A52" s="6"/>
      <c r="B52" s="7">
        <v>4</v>
      </c>
      <c r="C52" s="12" t="s">
        <v>132</v>
      </c>
      <c r="D52" s="7" t="s">
        <v>18</v>
      </c>
      <c r="E52" s="21">
        <v>9.5</v>
      </c>
      <c r="F52" s="21"/>
      <c r="G52" s="21"/>
      <c r="H52" s="21">
        <f t="shared" si="3"/>
        <v>0</v>
      </c>
      <c r="I52" s="122" t="s">
        <v>134</v>
      </c>
      <c r="J52" s="27" t="s">
        <v>133</v>
      </c>
    </row>
    <row r="53" spans="1:10" s="23" customFormat="1" ht="139.5" customHeight="1">
      <c r="A53" s="6"/>
      <c r="B53" s="7">
        <v>5</v>
      </c>
      <c r="C53" s="19" t="s">
        <v>135</v>
      </c>
      <c r="D53" s="7" t="s">
        <v>18</v>
      </c>
      <c r="E53" s="21">
        <v>61.6</v>
      </c>
      <c r="F53" s="21"/>
      <c r="G53" s="21"/>
      <c r="H53" s="21">
        <f t="shared" si="3"/>
        <v>0</v>
      </c>
      <c r="I53" s="41" t="s">
        <v>136</v>
      </c>
      <c r="J53" s="27" t="s">
        <v>137</v>
      </c>
    </row>
    <row r="54" spans="1:10" s="23" customFormat="1" ht="70.5" customHeight="1">
      <c r="A54" s="6"/>
      <c r="B54" s="7">
        <v>6</v>
      </c>
      <c r="C54" s="12" t="s">
        <v>138</v>
      </c>
      <c r="D54" s="7" t="s">
        <v>18</v>
      </c>
      <c r="E54" s="21">
        <v>31</v>
      </c>
      <c r="F54" s="21"/>
      <c r="G54" s="21"/>
      <c r="H54" s="21">
        <f t="shared" si="3"/>
        <v>0</v>
      </c>
      <c r="I54" s="41" t="s">
        <v>139</v>
      </c>
      <c r="J54" s="27" t="s">
        <v>140</v>
      </c>
    </row>
    <row r="55" spans="1:10" s="23" customFormat="1" ht="90.75" customHeight="1">
      <c r="A55" s="6"/>
      <c r="B55" s="7">
        <v>7</v>
      </c>
      <c r="C55" s="38" t="s">
        <v>145</v>
      </c>
      <c r="D55" s="7" t="s">
        <v>18</v>
      </c>
      <c r="E55" s="21">
        <v>45</v>
      </c>
      <c r="F55" s="21"/>
      <c r="G55" s="21"/>
      <c r="H55" s="21">
        <f t="shared" si="3"/>
        <v>0</v>
      </c>
      <c r="I55" s="41" t="s">
        <v>141</v>
      </c>
      <c r="J55" s="123" t="s">
        <v>142</v>
      </c>
    </row>
    <row r="56" spans="1:10" s="23" customFormat="1" ht="22.5" customHeight="1">
      <c r="A56" s="6"/>
      <c r="B56" s="114" t="s">
        <v>104</v>
      </c>
      <c r="C56" s="19"/>
      <c r="D56" s="7"/>
      <c r="E56" s="21"/>
      <c r="F56" s="21"/>
      <c r="G56" s="21"/>
      <c r="H56" s="26">
        <f>SUM(H49:H55)</f>
        <v>0</v>
      </c>
      <c r="I56" s="120"/>
      <c r="J56" s="70"/>
    </row>
    <row r="57" spans="1:10" s="23" customFormat="1" ht="29.25" customHeight="1">
      <c r="A57" s="6"/>
      <c r="B57" s="117" t="s">
        <v>144</v>
      </c>
      <c r="C57" s="118"/>
      <c r="D57" s="118"/>
      <c r="E57" s="118"/>
      <c r="F57" s="118"/>
      <c r="G57" s="118"/>
      <c r="H57" s="119"/>
      <c r="I57" s="113"/>
      <c r="J57" s="70"/>
    </row>
    <row r="58" spans="1:10" s="22" customFormat="1" ht="11.25">
      <c r="A58" s="6"/>
      <c r="B58" s="24">
        <v>1</v>
      </c>
      <c r="C58" s="15" t="s">
        <v>42</v>
      </c>
      <c r="D58" s="7" t="s">
        <v>18</v>
      </c>
      <c r="E58" s="21">
        <v>28</v>
      </c>
      <c r="F58" s="21"/>
      <c r="G58" s="21"/>
      <c r="H58" s="21">
        <f>E58*G58</f>
        <v>0</v>
      </c>
      <c r="I58" s="59"/>
      <c r="J58" s="70"/>
    </row>
    <row r="59" spans="1:10" s="23" customFormat="1" ht="22.5">
      <c r="A59" s="6"/>
      <c r="B59" s="24">
        <v>2</v>
      </c>
      <c r="C59" s="13" t="s">
        <v>121</v>
      </c>
      <c r="D59" s="7" t="s">
        <v>13</v>
      </c>
      <c r="E59" s="21">
        <v>31</v>
      </c>
      <c r="F59" s="21"/>
      <c r="G59" s="21"/>
      <c r="H59" s="21">
        <f>E59*G59</f>
        <v>0</v>
      </c>
      <c r="I59" s="63"/>
      <c r="J59" s="70"/>
    </row>
    <row r="60" spans="1:10" s="52" customFormat="1" ht="42.75" customHeight="1">
      <c r="A60" s="6"/>
      <c r="B60" s="24">
        <v>3</v>
      </c>
      <c r="C60" s="38" t="s">
        <v>43</v>
      </c>
      <c r="D60" s="7" t="s">
        <v>18</v>
      </c>
      <c r="E60" s="34">
        <v>31</v>
      </c>
      <c r="F60" s="21"/>
      <c r="G60" s="21"/>
      <c r="H60" s="21">
        <f>E60*G60</f>
        <v>0</v>
      </c>
      <c r="I60" s="59" t="s">
        <v>82</v>
      </c>
      <c r="J60" s="70"/>
    </row>
    <row r="61" spans="1:10" s="5" customFormat="1" ht="12" customHeight="1">
      <c r="A61" s="6"/>
      <c r="B61" s="24">
        <v>4</v>
      </c>
      <c r="C61" s="9" t="s">
        <v>51</v>
      </c>
      <c r="D61" s="7" t="s">
        <v>18</v>
      </c>
      <c r="E61" s="21">
        <v>18</v>
      </c>
      <c r="F61" s="21"/>
      <c r="G61" s="21"/>
      <c r="H61" s="21">
        <f>E61*G61</f>
        <v>0</v>
      </c>
      <c r="I61" s="61"/>
      <c r="J61" s="70"/>
    </row>
    <row r="62" spans="1:10" s="5" customFormat="1" ht="31.5" customHeight="1">
      <c r="A62" s="6"/>
      <c r="B62" s="24">
        <v>5</v>
      </c>
      <c r="C62" s="12" t="s">
        <v>11</v>
      </c>
      <c r="D62" s="7" t="s">
        <v>18</v>
      </c>
      <c r="E62" s="29">
        <v>23</v>
      </c>
      <c r="F62" s="29"/>
      <c r="G62" s="21"/>
      <c r="H62" s="21">
        <f>E62*G62</f>
        <v>0</v>
      </c>
      <c r="I62" s="61"/>
      <c r="J62" s="70"/>
    </row>
    <row r="63" spans="1:13" s="22" customFormat="1" ht="11.25">
      <c r="A63" s="6"/>
      <c r="B63" s="81" t="s">
        <v>25</v>
      </c>
      <c r="C63" s="82"/>
      <c r="D63" s="82"/>
      <c r="E63" s="82"/>
      <c r="F63" s="83"/>
      <c r="G63" s="47"/>
      <c r="H63" s="54">
        <f>SUM(H58:H62)</f>
        <v>0</v>
      </c>
      <c r="I63" s="65"/>
      <c r="J63" s="70"/>
      <c r="K63" s="55"/>
      <c r="L63" s="55"/>
      <c r="M63" s="55"/>
    </row>
    <row r="64" spans="1:10" s="23" customFormat="1" ht="12" customHeight="1">
      <c r="A64" s="6"/>
      <c r="B64" s="76" t="s">
        <v>41</v>
      </c>
      <c r="C64" s="77"/>
      <c r="D64" s="77"/>
      <c r="E64" s="77"/>
      <c r="F64" s="77"/>
      <c r="G64" s="77"/>
      <c r="H64" s="78"/>
      <c r="I64" s="59"/>
      <c r="J64" s="70"/>
    </row>
    <row r="65" spans="1:10" s="23" customFormat="1" ht="12.75">
      <c r="A65" s="6"/>
      <c r="B65" s="24">
        <v>1</v>
      </c>
      <c r="C65" s="15" t="s">
        <v>42</v>
      </c>
      <c r="D65" s="7" t="s">
        <v>18</v>
      </c>
      <c r="E65" s="21">
        <v>13.5</v>
      </c>
      <c r="F65" s="21"/>
      <c r="G65" s="21"/>
      <c r="H65" s="21">
        <f>E65*G65</f>
        <v>0</v>
      </c>
      <c r="I65" s="39"/>
      <c r="J65" s="70"/>
    </row>
    <row r="66" spans="1:10" ht="22.5">
      <c r="A66" s="6"/>
      <c r="B66" s="18">
        <v>2</v>
      </c>
      <c r="C66" s="13" t="s">
        <v>121</v>
      </c>
      <c r="D66" s="7" t="s">
        <v>13</v>
      </c>
      <c r="E66" s="21">
        <v>6</v>
      </c>
      <c r="F66" s="21"/>
      <c r="G66" s="21"/>
      <c r="H66" s="21">
        <f>E66*G66</f>
        <v>0</v>
      </c>
      <c r="I66" s="59"/>
      <c r="J66" s="70"/>
    </row>
    <row r="67" spans="1:10" s="5" customFormat="1" ht="24.75" customHeight="1">
      <c r="A67" s="6"/>
      <c r="B67" s="24">
        <v>3</v>
      </c>
      <c r="C67" s="13" t="s">
        <v>43</v>
      </c>
      <c r="D67" s="7" t="s">
        <v>18</v>
      </c>
      <c r="E67" s="34">
        <v>30</v>
      </c>
      <c r="F67" s="21"/>
      <c r="G67" s="21"/>
      <c r="H67" s="21">
        <f>E67*G67</f>
        <v>0</v>
      </c>
      <c r="I67" s="61"/>
      <c r="J67" s="70"/>
    </row>
    <row r="68" spans="1:10" s="5" customFormat="1" ht="24.75" customHeight="1">
      <c r="A68" s="6"/>
      <c r="B68" s="24">
        <v>4</v>
      </c>
      <c r="C68" s="12" t="s">
        <v>11</v>
      </c>
      <c r="D68" s="7" t="s">
        <v>18</v>
      </c>
      <c r="E68" s="29">
        <v>13.5</v>
      </c>
      <c r="F68" s="29"/>
      <c r="G68" s="21"/>
      <c r="H68" s="21">
        <f>E68*G68</f>
        <v>0</v>
      </c>
      <c r="I68" s="61"/>
      <c r="J68" s="70"/>
    </row>
    <row r="69" spans="1:13" s="22" customFormat="1" ht="10.5" customHeight="1">
      <c r="A69" s="6"/>
      <c r="B69" s="81" t="s">
        <v>25</v>
      </c>
      <c r="C69" s="82"/>
      <c r="D69" s="82"/>
      <c r="E69" s="82"/>
      <c r="F69" s="83"/>
      <c r="G69" s="47"/>
      <c r="H69" s="54">
        <f>SUM(H65:H68)</f>
        <v>0</v>
      </c>
      <c r="I69" s="65"/>
      <c r="J69" s="70"/>
      <c r="K69" s="55"/>
      <c r="L69" s="55"/>
      <c r="M69" s="55"/>
    </row>
    <row r="70" spans="1:10" s="23" customFormat="1" ht="12" customHeight="1">
      <c r="A70" s="6"/>
      <c r="B70" s="76" t="s">
        <v>47</v>
      </c>
      <c r="C70" s="77"/>
      <c r="D70" s="77"/>
      <c r="E70" s="77"/>
      <c r="F70" s="77"/>
      <c r="G70" s="77"/>
      <c r="H70" s="78"/>
      <c r="I70" s="59"/>
      <c r="J70" s="70"/>
    </row>
    <row r="71" spans="1:10" s="22" customFormat="1" ht="11.25">
      <c r="A71" s="6"/>
      <c r="B71" s="24">
        <v>1</v>
      </c>
      <c r="C71" s="9" t="s">
        <v>44</v>
      </c>
      <c r="D71" s="7" t="s">
        <v>18</v>
      </c>
      <c r="E71" s="21">
        <v>19</v>
      </c>
      <c r="F71" s="21"/>
      <c r="G71" s="21"/>
      <c r="H71" s="21">
        <f>E71*G71</f>
        <v>0</v>
      </c>
      <c r="I71" s="59"/>
      <c r="J71" s="70"/>
    </row>
    <row r="72" spans="1:10" s="23" customFormat="1" ht="22.5">
      <c r="A72" s="6"/>
      <c r="B72" s="24">
        <v>2</v>
      </c>
      <c r="C72" s="13" t="s">
        <v>45</v>
      </c>
      <c r="D72" s="7" t="s">
        <v>13</v>
      </c>
      <c r="E72" s="21">
        <v>16.5</v>
      </c>
      <c r="F72" s="21"/>
      <c r="G72" s="21"/>
      <c r="H72" s="21">
        <f aca="true" t="shared" si="4" ref="H72:H77">E72*G72</f>
        <v>0</v>
      </c>
      <c r="I72" s="63"/>
      <c r="J72" s="70"/>
    </row>
    <row r="73" spans="1:10" s="5" customFormat="1" ht="28.5" customHeight="1">
      <c r="A73" s="6"/>
      <c r="B73" s="24">
        <v>3</v>
      </c>
      <c r="C73" s="13" t="s">
        <v>28</v>
      </c>
      <c r="D73" s="7" t="s">
        <v>18</v>
      </c>
      <c r="E73" s="34">
        <f>28.5+5</f>
        <v>33.5</v>
      </c>
      <c r="F73" s="21"/>
      <c r="G73" s="21"/>
      <c r="H73" s="21">
        <f t="shared" si="4"/>
        <v>0</v>
      </c>
      <c r="I73" s="61" t="s">
        <v>83</v>
      </c>
      <c r="J73" s="70"/>
    </row>
    <row r="74" spans="1:10" s="23" customFormat="1" ht="12.75">
      <c r="A74" s="6"/>
      <c r="B74" s="24">
        <v>4</v>
      </c>
      <c r="C74" s="9" t="s">
        <v>48</v>
      </c>
      <c r="D74" s="7" t="s">
        <v>18</v>
      </c>
      <c r="E74" s="21">
        <v>8.5</v>
      </c>
      <c r="F74" s="21"/>
      <c r="G74" s="21"/>
      <c r="H74" s="21">
        <f t="shared" si="4"/>
        <v>0</v>
      </c>
      <c r="I74" s="39"/>
      <c r="J74" s="70"/>
    </row>
    <row r="75" spans="1:10" ht="25.5" customHeight="1">
      <c r="A75" s="6"/>
      <c r="B75" s="24">
        <v>5</v>
      </c>
      <c r="C75" s="12" t="s">
        <v>11</v>
      </c>
      <c r="D75" s="7" t="s">
        <v>18</v>
      </c>
      <c r="E75" s="29">
        <v>11</v>
      </c>
      <c r="F75" s="29"/>
      <c r="G75" s="21"/>
      <c r="H75" s="21">
        <f t="shared" si="4"/>
        <v>0</v>
      </c>
      <c r="I75" s="62"/>
      <c r="J75" s="70"/>
    </row>
    <row r="76" spans="1:10" s="51" customFormat="1" ht="34.5" customHeight="1">
      <c r="A76" s="6"/>
      <c r="B76" s="24">
        <v>6</v>
      </c>
      <c r="C76" s="38" t="s">
        <v>49</v>
      </c>
      <c r="D76" s="50" t="s">
        <v>13</v>
      </c>
      <c r="E76" s="21">
        <v>3.4</v>
      </c>
      <c r="F76" s="21"/>
      <c r="G76" s="21"/>
      <c r="H76" s="21">
        <f t="shared" si="4"/>
        <v>0</v>
      </c>
      <c r="I76" s="64"/>
      <c r="J76" s="70"/>
    </row>
    <row r="77" spans="1:10" s="51" customFormat="1" ht="22.5">
      <c r="A77" s="6"/>
      <c r="B77" s="24">
        <v>7</v>
      </c>
      <c r="C77" s="38" t="s">
        <v>146</v>
      </c>
      <c r="D77" s="50" t="s">
        <v>18</v>
      </c>
      <c r="E77" s="21">
        <f>8+9.5+7.5+8</f>
        <v>33</v>
      </c>
      <c r="F77" s="21"/>
      <c r="G77" s="21"/>
      <c r="H77" s="21">
        <f t="shared" si="4"/>
        <v>0</v>
      </c>
      <c r="I77" s="59" t="s">
        <v>84</v>
      </c>
      <c r="J77" s="71"/>
    </row>
    <row r="78" spans="1:13" s="22" customFormat="1" ht="11.25">
      <c r="A78" s="6"/>
      <c r="B78" s="81" t="s">
        <v>25</v>
      </c>
      <c r="C78" s="82"/>
      <c r="D78" s="82"/>
      <c r="E78" s="82"/>
      <c r="F78" s="83"/>
      <c r="G78" s="47"/>
      <c r="H78" s="54">
        <f>SUM(H71:H77)</f>
        <v>0</v>
      </c>
      <c r="I78" s="65"/>
      <c r="J78" s="70"/>
      <c r="K78" s="55"/>
      <c r="L78" s="55"/>
      <c r="M78" s="55"/>
    </row>
    <row r="79" spans="1:10" s="23" customFormat="1" ht="12" customHeight="1">
      <c r="A79" s="6"/>
      <c r="B79" s="76" t="s">
        <v>31</v>
      </c>
      <c r="C79" s="77"/>
      <c r="D79" s="77"/>
      <c r="E79" s="77"/>
      <c r="F79" s="77"/>
      <c r="G79" s="77"/>
      <c r="H79" s="78"/>
      <c r="I79" s="59"/>
      <c r="J79" s="70"/>
    </row>
    <row r="80" spans="1:10" s="23" customFormat="1" ht="14.25" customHeight="1">
      <c r="A80" s="6"/>
      <c r="B80" s="24">
        <v>1</v>
      </c>
      <c r="C80" s="9" t="s">
        <v>44</v>
      </c>
      <c r="D80" s="7" t="s">
        <v>18</v>
      </c>
      <c r="E80" s="21">
        <v>13.8</v>
      </c>
      <c r="F80" s="21"/>
      <c r="G80" s="21"/>
      <c r="H80" s="21">
        <f>E80*G80</f>
        <v>0</v>
      </c>
      <c r="I80" s="39"/>
      <c r="J80" s="70"/>
    </row>
    <row r="81" spans="1:10" ht="22.5">
      <c r="A81" s="6"/>
      <c r="B81" s="18">
        <v>2</v>
      </c>
      <c r="C81" s="13" t="s">
        <v>45</v>
      </c>
      <c r="D81" s="7" t="s">
        <v>13</v>
      </c>
      <c r="E81" s="21">
        <v>14</v>
      </c>
      <c r="F81" s="21"/>
      <c r="G81" s="21"/>
      <c r="H81" s="21">
        <f>E81*G81</f>
        <v>0</v>
      </c>
      <c r="I81" s="59"/>
      <c r="J81" s="70"/>
    </row>
    <row r="82" spans="1:10" s="5" customFormat="1" ht="22.5" customHeight="1">
      <c r="A82" s="6"/>
      <c r="B82" s="18">
        <v>3</v>
      </c>
      <c r="C82" s="13" t="s">
        <v>28</v>
      </c>
      <c r="D82" s="7" t="s">
        <v>18</v>
      </c>
      <c r="E82" s="34">
        <v>25.5</v>
      </c>
      <c r="F82" s="21"/>
      <c r="G82" s="21"/>
      <c r="H82" s="21">
        <f>E82*G82</f>
        <v>0</v>
      </c>
      <c r="I82" s="61"/>
      <c r="J82" s="70"/>
    </row>
    <row r="83" spans="1:10" s="5" customFormat="1" ht="23.25" customHeight="1">
      <c r="A83" s="6"/>
      <c r="B83" s="18">
        <v>4</v>
      </c>
      <c r="C83" s="9" t="s">
        <v>12</v>
      </c>
      <c r="D83" s="7" t="s">
        <v>18</v>
      </c>
      <c r="E83" s="21">
        <v>8.5</v>
      </c>
      <c r="F83" s="21"/>
      <c r="G83" s="21"/>
      <c r="H83" s="21">
        <f>E83*G83</f>
        <v>0</v>
      </c>
      <c r="I83" s="61"/>
      <c r="J83" s="70"/>
    </row>
    <row r="84" spans="1:10" ht="22.5">
      <c r="A84" s="6"/>
      <c r="B84" s="24">
        <v>5</v>
      </c>
      <c r="C84" s="12" t="s">
        <v>11</v>
      </c>
      <c r="D84" s="7" t="s">
        <v>18</v>
      </c>
      <c r="E84" s="29">
        <v>4.5</v>
      </c>
      <c r="F84" s="29"/>
      <c r="G84" s="21"/>
      <c r="H84" s="21">
        <f>E84*G84</f>
        <v>0</v>
      </c>
      <c r="I84" s="59"/>
      <c r="J84" s="70"/>
    </row>
    <row r="85" spans="1:10" ht="27.75" customHeight="1">
      <c r="A85" s="6"/>
      <c r="B85" s="18">
        <v>6</v>
      </c>
      <c r="C85" s="38" t="s">
        <v>49</v>
      </c>
      <c r="D85" s="50" t="s">
        <v>13</v>
      </c>
      <c r="E85" s="21">
        <v>3.3</v>
      </c>
      <c r="F85" s="21"/>
      <c r="G85" s="21"/>
      <c r="H85" s="21">
        <f>E85*G85</f>
        <v>0</v>
      </c>
      <c r="I85" s="59"/>
      <c r="J85" s="70"/>
    </row>
    <row r="86" spans="1:13" s="22" customFormat="1" ht="11.25">
      <c r="A86" s="6"/>
      <c r="B86" s="81" t="s">
        <v>25</v>
      </c>
      <c r="C86" s="82"/>
      <c r="D86" s="82"/>
      <c r="E86" s="82"/>
      <c r="F86" s="83"/>
      <c r="G86" s="47"/>
      <c r="H86" s="54">
        <f>SUM(H80:H85)</f>
        <v>0</v>
      </c>
      <c r="I86" s="65"/>
      <c r="J86" s="70"/>
      <c r="K86" s="55"/>
      <c r="L86" s="55"/>
      <c r="M86" s="55"/>
    </row>
    <row r="87" spans="1:10" s="23" customFormat="1" ht="12" customHeight="1">
      <c r="A87" s="6"/>
      <c r="B87" s="76" t="s">
        <v>32</v>
      </c>
      <c r="C87" s="77"/>
      <c r="D87" s="77"/>
      <c r="E87" s="77"/>
      <c r="F87" s="77"/>
      <c r="G87" s="77"/>
      <c r="H87" s="78"/>
      <c r="I87" s="59"/>
      <c r="J87" s="70"/>
    </row>
    <row r="88" spans="1:10" s="22" customFormat="1" ht="11.25">
      <c r="A88" s="6"/>
      <c r="B88" s="24">
        <v>1</v>
      </c>
      <c r="C88" s="9" t="s">
        <v>44</v>
      </c>
      <c r="D88" s="7" t="s">
        <v>18</v>
      </c>
      <c r="E88" s="21">
        <v>18.5</v>
      </c>
      <c r="F88" s="21"/>
      <c r="G88" s="21"/>
      <c r="H88" s="21">
        <f>E88*G88</f>
        <v>0</v>
      </c>
      <c r="I88" s="59"/>
      <c r="J88" s="70"/>
    </row>
    <row r="89" spans="1:10" s="23" customFormat="1" ht="22.5">
      <c r="A89" s="6"/>
      <c r="B89" s="24">
        <v>2</v>
      </c>
      <c r="C89" s="13" t="s">
        <v>45</v>
      </c>
      <c r="D89" s="7" t="s">
        <v>13</v>
      </c>
      <c r="E89" s="21">
        <v>19.5</v>
      </c>
      <c r="F89" s="21"/>
      <c r="G89" s="21"/>
      <c r="H89" s="21">
        <f>E89*G89</f>
        <v>0</v>
      </c>
      <c r="I89" s="63"/>
      <c r="J89" s="70"/>
    </row>
    <row r="90" spans="1:10" s="49" customFormat="1" ht="45" customHeight="1">
      <c r="A90" s="6"/>
      <c r="B90" s="24">
        <v>3</v>
      </c>
      <c r="C90" s="13" t="s">
        <v>46</v>
      </c>
      <c r="D90" s="7" t="s">
        <v>18</v>
      </c>
      <c r="E90" s="34">
        <v>16</v>
      </c>
      <c r="F90" s="21"/>
      <c r="G90" s="21"/>
      <c r="H90" s="21">
        <f>E90*G90</f>
        <v>0</v>
      </c>
      <c r="I90" s="61" t="s">
        <v>83</v>
      </c>
      <c r="J90" s="70"/>
    </row>
    <row r="91" spans="1:10" s="22" customFormat="1" ht="22.5">
      <c r="A91" s="6"/>
      <c r="B91" s="24">
        <v>4</v>
      </c>
      <c r="C91" s="9" t="s">
        <v>12</v>
      </c>
      <c r="D91" s="7" t="s">
        <v>18</v>
      </c>
      <c r="E91" s="21">
        <v>22</v>
      </c>
      <c r="F91" s="21"/>
      <c r="G91" s="21"/>
      <c r="H91" s="21">
        <f>E91*G91</f>
        <v>0</v>
      </c>
      <c r="I91" s="59"/>
      <c r="J91" s="70"/>
    </row>
    <row r="92" spans="1:10" s="22" customFormat="1" ht="22.5">
      <c r="A92" s="6"/>
      <c r="B92" s="24">
        <v>5</v>
      </c>
      <c r="C92" s="13" t="s">
        <v>11</v>
      </c>
      <c r="D92" s="7" t="s">
        <v>18</v>
      </c>
      <c r="E92" s="21">
        <v>10.5</v>
      </c>
      <c r="F92" s="21"/>
      <c r="G92" s="21"/>
      <c r="H92" s="21">
        <f>E92*G92</f>
        <v>0</v>
      </c>
      <c r="I92" s="59"/>
      <c r="J92" s="70"/>
    </row>
    <row r="93" spans="1:13" s="22" customFormat="1" ht="11.25">
      <c r="A93" s="6"/>
      <c r="B93" s="81" t="s">
        <v>25</v>
      </c>
      <c r="C93" s="82"/>
      <c r="D93" s="82"/>
      <c r="E93" s="82"/>
      <c r="F93" s="83"/>
      <c r="G93" s="47"/>
      <c r="H93" s="54">
        <f>SUM(H88:H92)</f>
        <v>0</v>
      </c>
      <c r="I93" s="65"/>
      <c r="J93" s="70"/>
      <c r="K93" s="55"/>
      <c r="L93" s="55"/>
      <c r="M93" s="55"/>
    </row>
    <row r="94" spans="1:13" s="22" customFormat="1" ht="11.25">
      <c r="A94" s="6"/>
      <c r="B94" s="76" t="s">
        <v>50</v>
      </c>
      <c r="C94" s="77"/>
      <c r="D94" s="77"/>
      <c r="E94" s="77"/>
      <c r="F94" s="77"/>
      <c r="G94" s="77"/>
      <c r="H94" s="78"/>
      <c r="I94" s="59"/>
      <c r="J94" s="70"/>
      <c r="K94" s="55"/>
      <c r="L94" s="55"/>
      <c r="M94" s="55"/>
    </row>
    <row r="95" spans="1:13" s="22" customFormat="1" ht="11.25">
      <c r="A95" s="6"/>
      <c r="B95" s="24">
        <v>1</v>
      </c>
      <c r="C95" s="9" t="s">
        <v>44</v>
      </c>
      <c r="D95" s="7" t="s">
        <v>18</v>
      </c>
      <c r="E95" s="21">
        <v>16</v>
      </c>
      <c r="F95" s="21"/>
      <c r="G95" s="21"/>
      <c r="H95" s="21">
        <f>E95*G95</f>
        <v>0</v>
      </c>
      <c r="I95" s="59"/>
      <c r="J95" s="70"/>
      <c r="K95" s="55"/>
      <c r="L95" s="55"/>
      <c r="M95" s="55"/>
    </row>
    <row r="96" spans="1:13" s="22" customFormat="1" ht="22.5">
      <c r="A96" s="6"/>
      <c r="B96" s="24">
        <v>2</v>
      </c>
      <c r="C96" s="13" t="s">
        <v>45</v>
      </c>
      <c r="D96" s="7" t="s">
        <v>13</v>
      </c>
      <c r="E96" s="21">
        <v>25</v>
      </c>
      <c r="F96" s="21"/>
      <c r="G96" s="21"/>
      <c r="H96" s="21">
        <f>E96*G96</f>
        <v>0</v>
      </c>
      <c r="I96" s="63"/>
      <c r="J96" s="70"/>
      <c r="K96" s="55"/>
      <c r="L96" s="55"/>
      <c r="M96" s="55"/>
    </row>
    <row r="97" spans="1:13" s="22" customFormat="1" ht="22.5">
      <c r="A97" s="6"/>
      <c r="B97" s="24">
        <v>3</v>
      </c>
      <c r="C97" s="9" t="s">
        <v>12</v>
      </c>
      <c r="D97" s="7" t="s">
        <v>18</v>
      </c>
      <c r="E97" s="21">
        <v>63</v>
      </c>
      <c r="F97" s="21"/>
      <c r="G97" s="21"/>
      <c r="H97" s="21">
        <f>E97*G97</f>
        <v>0</v>
      </c>
      <c r="I97" s="59"/>
      <c r="J97" s="70"/>
      <c r="K97" s="55"/>
      <c r="L97" s="55"/>
      <c r="M97" s="55"/>
    </row>
    <row r="98" spans="1:13" s="22" customFormat="1" ht="22.5">
      <c r="A98" s="6"/>
      <c r="B98" s="24">
        <v>4</v>
      </c>
      <c r="C98" s="13" t="s">
        <v>11</v>
      </c>
      <c r="D98" s="7" t="s">
        <v>18</v>
      </c>
      <c r="E98" s="21">
        <v>16</v>
      </c>
      <c r="F98" s="21"/>
      <c r="G98" s="21"/>
      <c r="H98" s="21">
        <f>E98*G98</f>
        <v>0</v>
      </c>
      <c r="I98" s="61"/>
      <c r="J98" s="70"/>
      <c r="K98" s="55"/>
      <c r="L98" s="55"/>
      <c r="M98" s="55"/>
    </row>
    <row r="99" spans="1:13" s="22" customFormat="1" ht="11.25">
      <c r="A99" s="6"/>
      <c r="B99" s="45" t="s">
        <v>25</v>
      </c>
      <c r="C99" s="46"/>
      <c r="D99" s="46"/>
      <c r="E99" s="46"/>
      <c r="F99" s="46"/>
      <c r="G99" s="46"/>
      <c r="H99" s="54">
        <f>SUM(H95:H98)</f>
        <v>0</v>
      </c>
      <c r="I99" s="65"/>
      <c r="J99" s="70"/>
      <c r="K99" s="55"/>
      <c r="L99" s="55"/>
      <c r="M99" s="55"/>
    </row>
    <row r="100" spans="1:10" s="23" customFormat="1" ht="12" customHeight="1">
      <c r="A100" s="6"/>
      <c r="B100" s="76" t="s">
        <v>33</v>
      </c>
      <c r="C100" s="77"/>
      <c r="D100" s="77"/>
      <c r="E100" s="77"/>
      <c r="F100" s="77"/>
      <c r="G100" s="77"/>
      <c r="H100" s="78"/>
      <c r="I100" s="59"/>
      <c r="J100" s="70"/>
    </row>
    <row r="101" spans="1:10" s="23" customFormat="1" ht="24" customHeight="1">
      <c r="A101" s="6"/>
      <c r="B101" s="7">
        <v>1</v>
      </c>
      <c r="C101" s="13" t="s">
        <v>148</v>
      </c>
      <c r="D101" s="7" t="s">
        <v>18</v>
      </c>
      <c r="E101" s="21">
        <v>7</v>
      </c>
      <c r="F101" s="21"/>
      <c r="G101" s="21"/>
      <c r="H101" s="21">
        <f>E101*G101</f>
        <v>0</v>
      </c>
      <c r="I101" s="59"/>
      <c r="J101" s="70"/>
    </row>
    <row r="102" spans="1:10" s="23" customFormat="1" ht="22.5">
      <c r="A102" s="6"/>
      <c r="B102" s="24">
        <v>2</v>
      </c>
      <c r="C102" s="19" t="s">
        <v>149</v>
      </c>
      <c r="D102" s="7" t="s">
        <v>18</v>
      </c>
      <c r="E102" s="21">
        <v>35</v>
      </c>
      <c r="F102" s="21"/>
      <c r="G102" s="21"/>
      <c r="H102" s="21">
        <f>E102*G102</f>
        <v>0</v>
      </c>
      <c r="I102" s="59" t="s">
        <v>150</v>
      </c>
      <c r="J102" s="70"/>
    </row>
    <row r="103" spans="1:10" ht="39" customHeight="1">
      <c r="A103" s="6"/>
      <c r="B103" s="6">
        <v>3</v>
      </c>
      <c r="C103" s="13" t="s">
        <v>29</v>
      </c>
      <c r="D103" s="7" t="s">
        <v>18</v>
      </c>
      <c r="E103" s="21">
        <v>8.7</v>
      </c>
      <c r="F103" s="21"/>
      <c r="G103" s="21"/>
      <c r="H103" s="21">
        <f>E103*G103</f>
        <v>0</v>
      </c>
      <c r="I103" s="66" t="s">
        <v>86</v>
      </c>
      <c r="J103" s="70"/>
    </row>
    <row r="104" spans="1:10" ht="47.25" customHeight="1">
      <c r="A104" s="6"/>
      <c r="B104" s="6">
        <v>4</v>
      </c>
      <c r="C104" s="13" t="s">
        <v>30</v>
      </c>
      <c r="D104" s="7" t="s">
        <v>18</v>
      </c>
      <c r="E104" s="21">
        <f>E103</f>
        <v>8.7</v>
      </c>
      <c r="F104" s="21"/>
      <c r="G104" s="21"/>
      <c r="H104" s="21">
        <f>E104*G104</f>
        <v>0</v>
      </c>
      <c r="I104" s="66" t="s">
        <v>86</v>
      </c>
      <c r="J104" s="70"/>
    </row>
    <row r="105" spans="1:10" s="5" customFormat="1" ht="24.75" customHeight="1">
      <c r="A105" s="6"/>
      <c r="B105" s="6">
        <v>5</v>
      </c>
      <c r="C105" s="13" t="s">
        <v>34</v>
      </c>
      <c r="D105" s="7" t="s">
        <v>18</v>
      </c>
      <c r="E105" s="21">
        <v>8.7</v>
      </c>
      <c r="F105" s="21"/>
      <c r="G105" s="21"/>
      <c r="H105" s="21">
        <f>E105*G105</f>
        <v>0</v>
      </c>
      <c r="I105" s="61"/>
      <c r="J105" s="70"/>
    </row>
    <row r="106" spans="1:13" s="22" customFormat="1" ht="13.5" customHeight="1">
      <c r="A106" s="6"/>
      <c r="B106" s="81" t="s">
        <v>25</v>
      </c>
      <c r="C106" s="82"/>
      <c r="D106" s="82"/>
      <c r="E106" s="82"/>
      <c r="F106" s="83"/>
      <c r="G106" s="47"/>
      <c r="H106" s="54">
        <f>SUM(H101:H105)</f>
        <v>0</v>
      </c>
      <c r="I106" s="65"/>
      <c r="J106" s="70"/>
      <c r="K106" s="55"/>
      <c r="L106" s="55"/>
      <c r="M106" s="55"/>
    </row>
    <row r="107" spans="1:10" s="23" customFormat="1" ht="12" customHeight="1">
      <c r="A107" s="6"/>
      <c r="B107" s="76" t="s">
        <v>35</v>
      </c>
      <c r="C107" s="77"/>
      <c r="D107" s="77"/>
      <c r="E107" s="77"/>
      <c r="F107" s="77"/>
      <c r="G107" s="77"/>
      <c r="H107" s="78"/>
      <c r="I107" s="59"/>
      <c r="J107" s="70"/>
    </row>
    <row r="108" spans="1:10" s="23" customFormat="1" ht="20.25" customHeight="1">
      <c r="A108" s="6"/>
      <c r="B108" s="7">
        <v>1</v>
      </c>
      <c r="C108" s="13" t="s">
        <v>148</v>
      </c>
      <c r="D108" s="7" t="s">
        <v>18</v>
      </c>
      <c r="E108" s="21">
        <v>4.3</v>
      </c>
      <c r="F108" s="21"/>
      <c r="G108" s="21"/>
      <c r="H108" s="21">
        <f>E108*G108</f>
        <v>0</v>
      </c>
      <c r="I108" s="59"/>
      <c r="J108" s="70"/>
    </row>
    <row r="109" spans="1:10" s="23" customFormat="1" ht="33.75">
      <c r="A109" s="6"/>
      <c r="B109" s="24">
        <v>2</v>
      </c>
      <c r="C109" s="19" t="s">
        <v>147</v>
      </c>
      <c r="D109" s="7" t="s">
        <v>18</v>
      </c>
      <c r="E109" s="21">
        <v>22</v>
      </c>
      <c r="F109" s="21"/>
      <c r="G109" s="21"/>
      <c r="H109" s="21">
        <f>E109*G109</f>
        <v>0</v>
      </c>
      <c r="I109" s="59" t="s">
        <v>152</v>
      </c>
      <c r="J109" s="70"/>
    </row>
    <row r="110" spans="1:10" ht="45" customHeight="1">
      <c r="A110" s="6"/>
      <c r="B110" s="6">
        <v>3</v>
      </c>
      <c r="C110" s="13" t="s">
        <v>29</v>
      </c>
      <c r="D110" s="7" t="s">
        <v>18</v>
      </c>
      <c r="E110" s="21">
        <v>4.3</v>
      </c>
      <c r="F110" s="21"/>
      <c r="G110" s="21"/>
      <c r="H110" s="21">
        <f>E110*G110</f>
        <v>0</v>
      </c>
      <c r="I110" s="66" t="s">
        <v>86</v>
      </c>
      <c r="J110" s="70"/>
    </row>
    <row r="111" spans="1:10" ht="42.75" customHeight="1">
      <c r="A111" s="6"/>
      <c r="B111" s="6">
        <v>4</v>
      </c>
      <c r="C111" s="13" t="s">
        <v>30</v>
      </c>
      <c r="D111" s="7" t="s">
        <v>18</v>
      </c>
      <c r="E111" s="21">
        <f>E110</f>
        <v>4.3</v>
      </c>
      <c r="F111" s="21"/>
      <c r="G111" s="21"/>
      <c r="H111" s="21">
        <f>E111*G111</f>
        <v>0</v>
      </c>
      <c r="I111" s="66" t="s">
        <v>86</v>
      </c>
      <c r="J111" s="70"/>
    </row>
    <row r="112" spans="1:10" ht="25.5" customHeight="1">
      <c r="A112" s="6"/>
      <c r="B112" s="6">
        <v>5</v>
      </c>
      <c r="C112" s="13" t="s">
        <v>34</v>
      </c>
      <c r="D112" s="7" t="s">
        <v>18</v>
      </c>
      <c r="E112" s="21">
        <v>4.3</v>
      </c>
      <c r="F112" s="21"/>
      <c r="G112" s="21"/>
      <c r="H112" s="21">
        <f>E112*G112</f>
        <v>0</v>
      </c>
      <c r="I112" s="62"/>
      <c r="J112" s="70"/>
    </row>
    <row r="113" spans="1:13" s="22" customFormat="1" ht="11.25">
      <c r="A113" s="6"/>
      <c r="B113" s="81" t="s">
        <v>25</v>
      </c>
      <c r="C113" s="82"/>
      <c r="D113" s="82"/>
      <c r="E113" s="82"/>
      <c r="F113" s="83"/>
      <c r="G113" s="47"/>
      <c r="H113" s="54">
        <f>SUM(H108:H112)</f>
        <v>0</v>
      </c>
      <c r="I113" s="65"/>
      <c r="J113" s="70"/>
      <c r="K113" s="55"/>
      <c r="L113" s="55"/>
      <c r="M113" s="55"/>
    </row>
    <row r="114" spans="1:10" s="22" customFormat="1" ht="11.25">
      <c r="A114" s="6"/>
      <c r="B114" s="100" t="s">
        <v>36</v>
      </c>
      <c r="C114" s="100"/>
      <c r="D114" s="100"/>
      <c r="E114" s="100"/>
      <c r="F114" s="100"/>
      <c r="G114" s="100"/>
      <c r="H114" s="100"/>
      <c r="I114" s="67"/>
      <c r="J114" s="72"/>
    </row>
    <row r="115" spans="1:10" s="22" customFormat="1" ht="11.25">
      <c r="A115" s="6"/>
      <c r="B115" s="7">
        <v>1</v>
      </c>
      <c r="C115" s="9" t="s">
        <v>164</v>
      </c>
      <c r="D115" s="7" t="s">
        <v>13</v>
      </c>
      <c r="E115" s="29">
        <v>94</v>
      </c>
      <c r="F115" s="29"/>
      <c r="G115" s="21"/>
      <c r="H115" s="21">
        <f>E115*G115</f>
        <v>0</v>
      </c>
      <c r="I115" s="130" t="s">
        <v>87</v>
      </c>
      <c r="J115" s="72"/>
    </row>
    <row r="116" spans="1:10" s="22" customFormat="1" ht="11.25">
      <c r="A116" s="6"/>
      <c r="B116" s="50">
        <v>2</v>
      </c>
      <c r="C116" s="9" t="s">
        <v>77</v>
      </c>
      <c r="D116" s="7" t="s">
        <v>14</v>
      </c>
      <c r="E116" s="29">
        <v>22</v>
      </c>
      <c r="F116" s="29"/>
      <c r="G116" s="21"/>
      <c r="H116" s="21">
        <f>E116*G116</f>
        <v>0</v>
      </c>
      <c r="I116" s="130" t="s">
        <v>87</v>
      </c>
      <c r="J116" s="72"/>
    </row>
    <row r="117" spans="1:10" s="22" customFormat="1" ht="11.25">
      <c r="A117" s="6"/>
      <c r="B117" s="50">
        <v>3</v>
      </c>
      <c r="C117" s="9" t="s">
        <v>78</v>
      </c>
      <c r="D117" s="7" t="s">
        <v>14</v>
      </c>
      <c r="E117" s="29">
        <v>4</v>
      </c>
      <c r="F117" s="29"/>
      <c r="G117" s="21"/>
      <c r="H117" s="21">
        <f>E117*G117</f>
        <v>0</v>
      </c>
      <c r="I117" s="130" t="s">
        <v>87</v>
      </c>
      <c r="J117" s="72"/>
    </row>
    <row r="118" spans="1:10" s="22" customFormat="1" ht="11.25">
      <c r="A118" s="6"/>
      <c r="B118" s="7">
        <v>4</v>
      </c>
      <c r="C118" s="9" t="s">
        <v>79</v>
      </c>
      <c r="D118" s="7" t="s">
        <v>14</v>
      </c>
      <c r="E118" s="29">
        <v>20</v>
      </c>
      <c r="F118" s="29"/>
      <c r="G118" s="21"/>
      <c r="H118" s="21">
        <f>E118*G118</f>
        <v>0</v>
      </c>
      <c r="I118" s="130" t="s">
        <v>87</v>
      </c>
      <c r="J118" s="72"/>
    </row>
    <row r="119" spans="1:10" s="22" customFormat="1" ht="33.75" customHeight="1">
      <c r="A119" s="6"/>
      <c r="B119" s="7">
        <v>5</v>
      </c>
      <c r="C119" s="9" t="s">
        <v>79</v>
      </c>
      <c r="D119" s="7" t="s">
        <v>14</v>
      </c>
      <c r="E119" s="29">
        <v>20</v>
      </c>
      <c r="F119" s="29"/>
      <c r="G119" s="21"/>
      <c r="H119" s="21">
        <f>E119*G119</f>
        <v>0</v>
      </c>
      <c r="I119" s="130" t="s">
        <v>87</v>
      </c>
      <c r="J119" s="72"/>
    </row>
    <row r="120" spans="1:10" s="22" customFormat="1" ht="22.5">
      <c r="A120" s="6"/>
      <c r="B120" s="7">
        <v>6</v>
      </c>
      <c r="C120" s="20" t="s">
        <v>80</v>
      </c>
      <c r="D120" s="10" t="s">
        <v>14</v>
      </c>
      <c r="E120" s="29">
        <v>4</v>
      </c>
      <c r="F120" s="25"/>
      <c r="G120" s="21"/>
      <c r="H120" s="21">
        <f>E120*G120</f>
        <v>0</v>
      </c>
      <c r="I120" s="130" t="s">
        <v>87</v>
      </c>
      <c r="J120" s="72"/>
    </row>
    <row r="121" spans="1:10" s="22" customFormat="1" ht="22.5">
      <c r="A121" s="6"/>
      <c r="B121" s="7">
        <v>7</v>
      </c>
      <c r="C121" s="9" t="s">
        <v>76</v>
      </c>
      <c r="D121" s="7" t="s">
        <v>13</v>
      </c>
      <c r="E121" s="29">
        <v>30</v>
      </c>
      <c r="F121" s="29"/>
      <c r="G121" s="21"/>
      <c r="H121" s="21">
        <f>E121*G121</f>
        <v>0</v>
      </c>
      <c r="I121" s="130" t="s">
        <v>87</v>
      </c>
      <c r="J121" s="72"/>
    </row>
    <row r="122" spans="1:10" s="22" customFormat="1" ht="11.25">
      <c r="A122" s="6"/>
      <c r="B122" s="7">
        <v>8</v>
      </c>
      <c r="C122" s="20" t="s">
        <v>1</v>
      </c>
      <c r="D122" s="7" t="s">
        <v>14</v>
      </c>
      <c r="E122" s="29">
        <v>1</v>
      </c>
      <c r="F122" s="25"/>
      <c r="G122" s="21"/>
      <c r="H122" s="21">
        <f>E122*G122</f>
        <v>0</v>
      </c>
      <c r="I122" s="130"/>
      <c r="J122" s="72"/>
    </row>
    <row r="123" spans="1:10" s="22" customFormat="1" ht="11.25">
      <c r="A123" s="6"/>
      <c r="B123" s="50">
        <v>9</v>
      </c>
      <c r="C123" s="19" t="s">
        <v>38</v>
      </c>
      <c r="D123" s="7" t="s">
        <v>14</v>
      </c>
      <c r="E123" s="21">
        <v>2</v>
      </c>
      <c r="F123" s="21"/>
      <c r="G123" s="21"/>
      <c r="H123" s="21">
        <f>E123*G123</f>
        <v>0</v>
      </c>
      <c r="I123" s="67"/>
      <c r="J123" s="72"/>
    </row>
    <row r="124" spans="1:10" s="22" customFormat="1" ht="11.25">
      <c r="A124" s="6"/>
      <c r="B124" s="7">
        <v>10</v>
      </c>
      <c r="C124" s="39" t="s">
        <v>75</v>
      </c>
      <c r="D124" s="36"/>
      <c r="E124" s="31"/>
      <c r="F124" s="31"/>
      <c r="G124" s="30"/>
      <c r="H124" s="21"/>
      <c r="I124" s="131" t="s">
        <v>156</v>
      </c>
      <c r="J124" s="72"/>
    </row>
    <row r="125" spans="1:10" s="22" customFormat="1" ht="22.5">
      <c r="A125" s="6"/>
      <c r="B125" s="7">
        <v>11</v>
      </c>
      <c r="C125" s="9" t="s">
        <v>3</v>
      </c>
      <c r="D125" s="7" t="s">
        <v>14</v>
      </c>
      <c r="E125" s="29">
        <v>1</v>
      </c>
      <c r="F125" s="29"/>
      <c r="G125" s="21"/>
      <c r="H125" s="21">
        <f>E125*G125</f>
        <v>0</v>
      </c>
      <c r="I125" s="67"/>
      <c r="J125" s="72"/>
    </row>
    <row r="126" spans="1:10" s="22" customFormat="1" ht="11.25">
      <c r="A126" s="6"/>
      <c r="B126" s="7">
        <v>12</v>
      </c>
      <c r="C126" s="9" t="s">
        <v>57</v>
      </c>
      <c r="D126" s="7" t="s">
        <v>14</v>
      </c>
      <c r="E126" s="29">
        <v>1</v>
      </c>
      <c r="F126" s="29"/>
      <c r="G126" s="21"/>
      <c r="H126" s="21">
        <f>E126*G126</f>
        <v>0</v>
      </c>
      <c r="I126" s="67"/>
      <c r="J126" s="72"/>
    </row>
    <row r="127" spans="1:10" s="22" customFormat="1" ht="22.5">
      <c r="A127" s="6"/>
      <c r="B127" s="7">
        <v>13</v>
      </c>
      <c r="C127" s="9" t="s">
        <v>165</v>
      </c>
      <c r="D127" s="7" t="s">
        <v>14</v>
      </c>
      <c r="E127" s="29">
        <v>2</v>
      </c>
      <c r="F127" s="29"/>
      <c r="G127" s="21"/>
      <c r="H127" s="21">
        <f>E127*G127</f>
        <v>0</v>
      </c>
      <c r="I127" s="67"/>
      <c r="J127" s="72"/>
    </row>
    <row r="128" spans="1:10" s="22" customFormat="1" ht="11.25">
      <c r="A128" s="6"/>
      <c r="B128" s="7">
        <v>14</v>
      </c>
      <c r="C128" s="9" t="s">
        <v>0</v>
      </c>
      <c r="D128" s="7" t="s">
        <v>14</v>
      </c>
      <c r="E128" s="21">
        <v>1</v>
      </c>
      <c r="F128" s="21"/>
      <c r="G128" s="21"/>
      <c r="H128" s="21">
        <f>E128*G128</f>
        <v>0</v>
      </c>
      <c r="I128" s="67"/>
      <c r="J128" s="72"/>
    </row>
    <row r="129" spans="1:10" s="22" customFormat="1" ht="12.75" customHeight="1">
      <c r="A129" s="6"/>
      <c r="B129" s="7">
        <v>15</v>
      </c>
      <c r="C129" s="9" t="s">
        <v>56</v>
      </c>
      <c r="D129" s="7" t="s">
        <v>14</v>
      </c>
      <c r="E129" s="21">
        <v>2</v>
      </c>
      <c r="F129" s="21"/>
      <c r="G129" s="21"/>
      <c r="H129" s="21">
        <f aca="true" t="shared" si="5" ref="H129:H140">E129*G129</f>
        <v>0</v>
      </c>
      <c r="I129" s="67"/>
      <c r="J129" s="72"/>
    </row>
    <row r="130" spans="1:10" s="22" customFormat="1" ht="12.75" customHeight="1">
      <c r="A130" s="6"/>
      <c r="B130" s="7">
        <v>16</v>
      </c>
      <c r="C130" s="9" t="s">
        <v>166</v>
      </c>
      <c r="D130" s="7" t="s">
        <v>14</v>
      </c>
      <c r="E130" s="21">
        <v>1</v>
      </c>
      <c r="F130" s="21"/>
      <c r="G130" s="21"/>
      <c r="H130" s="21">
        <f t="shared" si="5"/>
        <v>0</v>
      </c>
      <c r="I130" s="67"/>
      <c r="J130" s="72"/>
    </row>
    <row r="131" spans="1:10" s="22" customFormat="1" ht="11.25">
      <c r="A131" s="6"/>
      <c r="B131" s="7">
        <v>17</v>
      </c>
      <c r="C131" s="19" t="s">
        <v>20</v>
      </c>
      <c r="D131" s="7" t="s">
        <v>14</v>
      </c>
      <c r="E131" s="21">
        <v>2</v>
      </c>
      <c r="F131" s="21"/>
      <c r="G131" s="21"/>
      <c r="H131" s="21">
        <f t="shared" si="5"/>
        <v>0</v>
      </c>
      <c r="I131" s="60"/>
      <c r="J131" s="70"/>
    </row>
    <row r="132" spans="1:10" s="22" customFormat="1" ht="11.25">
      <c r="A132" s="6"/>
      <c r="B132" s="7">
        <v>18</v>
      </c>
      <c r="C132" s="20" t="s">
        <v>58</v>
      </c>
      <c r="D132" s="10" t="s">
        <v>14</v>
      </c>
      <c r="E132" s="29">
        <v>3</v>
      </c>
      <c r="F132" s="25"/>
      <c r="G132" s="21"/>
      <c r="H132" s="21">
        <f t="shared" si="5"/>
        <v>0</v>
      </c>
      <c r="I132" s="39"/>
      <c r="J132" s="70"/>
    </row>
    <row r="133" spans="1:10" s="22" customFormat="1" ht="11.25">
      <c r="A133" s="6"/>
      <c r="B133" s="7">
        <v>19</v>
      </c>
      <c r="C133" s="9" t="s">
        <v>59</v>
      </c>
      <c r="D133" s="7" t="s">
        <v>14</v>
      </c>
      <c r="E133" s="29">
        <v>3</v>
      </c>
      <c r="F133" s="29"/>
      <c r="G133" s="21"/>
      <c r="H133" s="21">
        <f t="shared" si="5"/>
        <v>0</v>
      </c>
      <c r="I133" s="39"/>
      <c r="J133" s="70"/>
    </row>
    <row r="134" spans="1:10" s="22" customFormat="1" ht="11.25">
      <c r="A134" s="6"/>
      <c r="B134" s="7">
        <v>20</v>
      </c>
      <c r="C134" s="9" t="s">
        <v>2</v>
      </c>
      <c r="D134" s="7" t="s">
        <v>14</v>
      </c>
      <c r="E134" s="29">
        <v>1</v>
      </c>
      <c r="F134" s="29"/>
      <c r="G134" s="21"/>
      <c r="H134" s="21">
        <f t="shared" si="5"/>
        <v>0</v>
      </c>
      <c r="I134" s="39"/>
      <c r="J134" s="70"/>
    </row>
    <row r="135" spans="1:10" s="22" customFormat="1" ht="11.25">
      <c r="A135" s="6"/>
      <c r="B135" s="7">
        <v>21</v>
      </c>
      <c r="C135" s="9" t="s">
        <v>60</v>
      </c>
      <c r="D135" s="7" t="s">
        <v>14</v>
      </c>
      <c r="E135" s="29">
        <v>1</v>
      </c>
      <c r="F135" s="29"/>
      <c r="G135" s="21"/>
      <c r="H135" s="21">
        <f t="shared" si="5"/>
        <v>0</v>
      </c>
      <c r="I135" s="39"/>
      <c r="J135" s="70"/>
    </row>
    <row r="136" spans="1:10" s="22" customFormat="1" ht="33.75">
      <c r="A136" s="6"/>
      <c r="B136" s="7">
        <v>22</v>
      </c>
      <c r="C136" s="9" t="s">
        <v>61</v>
      </c>
      <c r="D136" s="7" t="s">
        <v>14</v>
      </c>
      <c r="E136" s="29">
        <v>1</v>
      </c>
      <c r="F136" s="29"/>
      <c r="G136" s="21"/>
      <c r="H136" s="21">
        <f t="shared" si="5"/>
        <v>0</v>
      </c>
      <c r="I136" s="39" t="s">
        <v>167</v>
      </c>
      <c r="J136" s="70"/>
    </row>
    <row r="137" spans="1:10" s="22" customFormat="1" ht="11.25">
      <c r="A137" s="6"/>
      <c r="B137" s="7">
        <v>23</v>
      </c>
      <c r="C137" s="9" t="s">
        <v>63</v>
      </c>
      <c r="D137" s="7" t="s">
        <v>14</v>
      </c>
      <c r="E137" s="29">
        <v>2</v>
      </c>
      <c r="F137" s="29"/>
      <c r="G137" s="21"/>
      <c r="H137" s="21">
        <f t="shared" si="5"/>
        <v>0</v>
      </c>
      <c r="I137" s="39"/>
      <c r="J137" s="70"/>
    </row>
    <row r="138" spans="1:10" s="22" customFormat="1" ht="11.25">
      <c r="A138" s="6"/>
      <c r="B138" s="7">
        <v>24</v>
      </c>
      <c r="C138" s="9" t="s">
        <v>62</v>
      </c>
      <c r="D138" s="7" t="s">
        <v>14</v>
      </c>
      <c r="E138" s="29">
        <v>3</v>
      </c>
      <c r="F138" s="29"/>
      <c r="G138" s="21"/>
      <c r="H138" s="21">
        <f t="shared" si="5"/>
        <v>0</v>
      </c>
      <c r="I138" s="39"/>
      <c r="J138" s="70"/>
    </row>
    <row r="139" spans="1:10" s="22" customFormat="1" ht="11.25">
      <c r="A139" s="6"/>
      <c r="B139" s="7">
        <v>25</v>
      </c>
      <c r="C139" s="9" t="s">
        <v>17</v>
      </c>
      <c r="D139" s="7" t="s">
        <v>14</v>
      </c>
      <c r="E139" s="29">
        <v>4</v>
      </c>
      <c r="F139" s="29"/>
      <c r="G139" s="21"/>
      <c r="H139" s="21">
        <f t="shared" si="5"/>
        <v>0</v>
      </c>
      <c r="I139" s="60"/>
      <c r="J139" s="70"/>
    </row>
    <row r="140" spans="1:10" s="22" customFormat="1" ht="11.25">
      <c r="A140" s="6"/>
      <c r="B140" s="7">
        <v>26</v>
      </c>
      <c r="C140" s="9" t="s">
        <v>19</v>
      </c>
      <c r="D140" s="7" t="s">
        <v>14</v>
      </c>
      <c r="E140" s="29">
        <v>1</v>
      </c>
      <c r="F140" s="29"/>
      <c r="G140" s="21"/>
      <c r="H140" s="21">
        <f t="shared" si="5"/>
        <v>0</v>
      </c>
      <c r="I140" s="60"/>
      <c r="J140" s="70"/>
    </row>
    <row r="141" spans="1:10" s="22" customFormat="1" ht="11.25">
      <c r="A141" s="6"/>
      <c r="B141" s="101" t="s">
        <v>25</v>
      </c>
      <c r="C141" s="102"/>
      <c r="D141" s="102"/>
      <c r="E141" s="102"/>
      <c r="F141" s="103"/>
      <c r="G141" s="37"/>
      <c r="H141" s="26">
        <f>SUM(H128:H140)</f>
        <v>0</v>
      </c>
      <c r="I141" s="56"/>
      <c r="J141" s="72"/>
    </row>
    <row r="142" spans="1:10" s="22" customFormat="1" ht="11.25">
      <c r="A142" s="6"/>
      <c r="B142" s="104" t="s">
        <v>37</v>
      </c>
      <c r="C142" s="105"/>
      <c r="D142" s="105"/>
      <c r="E142" s="105"/>
      <c r="F142" s="105"/>
      <c r="G142" s="105"/>
      <c r="H142" s="106"/>
      <c r="I142" s="67"/>
      <c r="J142" s="72"/>
    </row>
    <row r="143" spans="1:10" s="22" customFormat="1" ht="24.75" customHeight="1">
      <c r="A143" s="6"/>
      <c r="B143" s="24">
        <v>1</v>
      </c>
      <c r="C143" s="12" t="s">
        <v>10</v>
      </c>
      <c r="D143" s="7" t="s">
        <v>14</v>
      </c>
      <c r="E143" s="11">
        <v>3</v>
      </c>
      <c r="F143" s="8"/>
      <c r="G143" s="8"/>
      <c r="H143" s="8">
        <f>E143*G143</f>
        <v>0</v>
      </c>
      <c r="I143" s="59"/>
      <c r="J143" s="70"/>
    </row>
    <row r="144" spans="1:10" s="22" customFormat="1" ht="15" customHeight="1">
      <c r="A144" s="6"/>
      <c r="B144" s="24">
        <v>2</v>
      </c>
      <c r="C144" s="9" t="s">
        <v>81</v>
      </c>
      <c r="D144" s="7" t="s">
        <v>14</v>
      </c>
      <c r="E144" s="11">
        <v>20</v>
      </c>
      <c r="F144" s="32"/>
      <c r="G144" s="8"/>
      <c r="H144" s="8">
        <f aca="true" t="shared" si="6" ref="H144:H159">E144*G144</f>
        <v>0</v>
      </c>
      <c r="I144" s="60"/>
      <c r="J144" s="70"/>
    </row>
    <row r="145" spans="1:10" s="22" customFormat="1" ht="15" customHeight="1">
      <c r="A145" s="6"/>
      <c r="B145" s="6">
        <v>3</v>
      </c>
      <c r="C145" s="13" t="s">
        <v>65</v>
      </c>
      <c r="D145" s="57" t="s">
        <v>14</v>
      </c>
      <c r="E145" s="8">
        <v>3</v>
      </c>
      <c r="F145" s="8"/>
      <c r="G145" s="8"/>
      <c r="H145" s="8">
        <f>E145*G145</f>
        <v>0</v>
      </c>
      <c r="I145" s="39"/>
      <c r="J145" s="70"/>
    </row>
    <row r="146" spans="1:10" s="22" customFormat="1" ht="27" customHeight="1">
      <c r="A146" s="6"/>
      <c r="B146" s="7">
        <v>4</v>
      </c>
      <c r="C146" s="13" t="s">
        <v>88</v>
      </c>
      <c r="D146" s="7" t="s">
        <v>14</v>
      </c>
      <c r="E146" s="8">
        <v>1</v>
      </c>
      <c r="F146" s="8"/>
      <c r="G146" s="8"/>
      <c r="H146" s="8">
        <f>E146*G146</f>
        <v>0</v>
      </c>
      <c r="I146" s="39"/>
      <c r="J146" s="70"/>
    </row>
    <row r="147" spans="1:10" s="22" customFormat="1" ht="63" customHeight="1">
      <c r="A147" s="6"/>
      <c r="B147" s="24">
        <v>5</v>
      </c>
      <c r="C147" s="13" t="s">
        <v>160</v>
      </c>
      <c r="D147" s="7"/>
      <c r="E147" s="8"/>
      <c r="F147" s="8"/>
      <c r="G147" s="8"/>
      <c r="H147" s="8"/>
      <c r="I147" s="39" t="s">
        <v>156</v>
      </c>
      <c r="J147" s="70"/>
    </row>
    <row r="148" spans="1:10" s="22" customFormat="1" ht="11.25">
      <c r="A148" s="6"/>
      <c r="B148" s="7">
        <v>6</v>
      </c>
      <c r="C148" s="12" t="s">
        <v>5</v>
      </c>
      <c r="D148" s="7" t="s">
        <v>14</v>
      </c>
      <c r="E148" s="11">
        <f>10+13+8+20+10+19+6+2</f>
        <v>88</v>
      </c>
      <c r="F148" s="8"/>
      <c r="G148" s="8"/>
      <c r="H148" s="8">
        <f t="shared" si="6"/>
        <v>0</v>
      </c>
      <c r="I148" s="62"/>
      <c r="J148" s="70"/>
    </row>
    <row r="149" spans="1:10" s="22" customFormat="1" ht="11.25">
      <c r="A149" s="6"/>
      <c r="B149" s="24">
        <v>7</v>
      </c>
      <c r="C149" s="12" t="s">
        <v>6</v>
      </c>
      <c r="D149" s="7" t="s">
        <v>14</v>
      </c>
      <c r="E149" s="11">
        <f>1+4+1+3+4+2</f>
        <v>15</v>
      </c>
      <c r="F149" s="8"/>
      <c r="G149" s="8"/>
      <c r="H149" s="8">
        <f t="shared" si="6"/>
        <v>0</v>
      </c>
      <c r="I149" s="62"/>
      <c r="J149" s="70"/>
    </row>
    <row r="150" spans="1:10" s="22" customFormat="1" ht="11.25">
      <c r="A150" s="6"/>
      <c r="B150" s="7">
        <v>8</v>
      </c>
      <c r="C150" s="12" t="s">
        <v>15</v>
      </c>
      <c r="D150" s="7" t="s">
        <v>14</v>
      </c>
      <c r="E150" s="11">
        <v>5</v>
      </c>
      <c r="F150" s="8"/>
      <c r="G150" s="8"/>
      <c r="H150" s="8">
        <f t="shared" si="6"/>
        <v>0</v>
      </c>
      <c r="I150" s="62"/>
      <c r="J150" s="70"/>
    </row>
    <row r="151" spans="1:10" s="22" customFormat="1" ht="11.25">
      <c r="A151" s="6"/>
      <c r="B151" s="24">
        <v>9</v>
      </c>
      <c r="C151" s="12" t="s">
        <v>8</v>
      </c>
      <c r="D151" s="7" t="s">
        <v>14</v>
      </c>
      <c r="E151" s="11">
        <v>10</v>
      </c>
      <c r="F151" s="8"/>
      <c r="G151" s="8"/>
      <c r="H151" s="8">
        <f t="shared" si="6"/>
        <v>0</v>
      </c>
      <c r="I151" s="62"/>
      <c r="J151" s="70"/>
    </row>
    <row r="152" spans="1:10" s="22" customFormat="1" ht="11.25">
      <c r="A152" s="6"/>
      <c r="B152" s="7">
        <v>10</v>
      </c>
      <c r="C152" s="12" t="s">
        <v>16</v>
      </c>
      <c r="D152" s="7" t="s">
        <v>14</v>
      </c>
      <c r="E152" s="11">
        <f>8+9+4+5+8+2</f>
        <v>36</v>
      </c>
      <c r="F152" s="8"/>
      <c r="G152" s="8"/>
      <c r="H152" s="8">
        <f t="shared" si="6"/>
        <v>0</v>
      </c>
      <c r="I152" s="62"/>
      <c r="J152" s="70"/>
    </row>
    <row r="153" spans="1:10" s="22" customFormat="1" ht="22.5">
      <c r="A153" s="6"/>
      <c r="B153" s="24">
        <v>11</v>
      </c>
      <c r="C153" s="12" t="s">
        <v>161</v>
      </c>
      <c r="D153" s="7" t="s">
        <v>13</v>
      </c>
      <c r="E153" s="11">
        <f>17+10+7+10</f>
        <v>44</v>
      </c>
      <c r="F153" s="8"/>
      <c r="G153" s="8"/>
      <c r="H153" s="8">
        <f t="shared" si="6"/>
        <v>0</v>
      </c>
      <c r="I153" s="62"/>
      <c r="J153" s="70"/>
    </row>
    <row r="154" spans="1:13" ht="15.75" customHeight="1">
      <c r="A154" s="6"/>
      <c r="B154" s="7">
        <v>12</v>
      </c>
      <c r="C154" s="41" t="s">
        <v>39</v>
      </c>
      <c r="D154" s="42" t="s">
        <v>14</v>
      </c>
      <c r="E154" s="33">
        <f>2+1+2</f>
        <v>5</v>
      </c>
      <c r="F154" s="33"/>
      <c r="G154" s="8"/>
      <c r="H154" s="8">
        <f t="shared" si="6"/>
        <v>0</v>
      </c>
      <c r="I154" s="61"/>
      <c r="J154" s="70"/>
      <c r="K154" s="16"/>
      <c r="L154" s="16"/>
      <c r="M154" s="16"/>
    </row>
    <row r="155" spans="1:10" s="22" customFormat="1" ht="11.25">
      <c r="A155" s="6"/>
      <c r="B155" s="24">
        <v>13</v>
      </c>
      <c r="C155" s="12" t="s">
        <v>4</v>
      </c>
      <c r="D155" s="7" t="s">
        <v>14</v>
      </c>
      <c r="E155" s="11">
        <v>6</v>
      </c>
      <c r="F155" s="8"/>
      <c r="G155" s="8"/>
      <c r="H155" s="8">
        <f t="shared" si="6"/>
        <v>0</v>
      </c>
      <c r="I155" s="62"/>
      <c r="J155" s="70"/>
    </row>
    <row r="156" spans="1:10" s="22" customFormat="1" ht="11.25">
      <c r="A156" s="6"/>
      <c r="B156" s="7">
        <v>14</v>
      </c>
      <c r="C156" s="12" t="s">
        <v>40</v>
      </c>
      <c r="D156" s="7" t="s">
        <v>14</v>
      </c>
      <c r="E156" s="11">
        <v>3</v>
      </c>
      <c r="F156" s="8"/>
      <c r="G156" s="8"/>
      <c r="H156" s="8">
        <f t="shared" si="6"/>
        <v>0</v>
      </c>
      <c r="I156" s="62"/>
      <c r="J156" s="70"/>
    </row>
    <row r="157" spans="1:10" s="22" customFormat="1" ht="11.25">
      <c r="A157" s="6"/>
      <c r="B157" s="7">
        <v>15</v>
      </c>
      <c r="C157" s="13" t="s">
        <v>163</v>
      </c>
      <c r="D157" s="7" t="s">
        <v>14</v>
      </c>
      <c r="E157" s="8">
        <v>3</v>
      </c>
      <c r="F157" s="8"/>
      <c r="G157" s="8"/>
      <c r="H157" s="8">
        <f t="shared" si="6"/>
        <v>0</v>
      </c>
      <c r="I157" s="13"/>
      <c r="J157" s="70"/>
    </row>
    <row r="158" spans="1:10" s="22" customFormat="1" ht="11.25">
      <c r="A158" s="6"/>
      <c r="B158" s="7">
        <v>16</v>
      </c>
      <c r="C158" s="13" t="s">
        <v>71</v>
      </c>
      <c r="D158" s="7" t="s">
        <v>14</v>
      </c>
      <c r="E158" s="8">
        <v>1</v>
      </c>
      <c r="F158" s="8"/>
      <c r="G158" s="8"/>
      <c r="H158" s="8">
        <f t="shared" si="6"/>
        <v>0</v>
      </c>
      <c r="I158" s="13"/>
      <c r="J158" s="70"/>
    </row>
    <row r="159" spans="1:10" s="22" customFormat="1" ht="11.25">
      <c r="A159" s="6"/>
      <c r="B159" s="7">
        <v>17</v>
      </c>
      <c r="C159" s="13" t="s">
        <v>9</v>
      </c>
      <c r="D159" s="7" t="s">
        <v>14</v>
      </c>
      <c r="E159" s="8">
        <v>1</v>
      </c>
      <c r="F159" s="8"/>
      <c r="G159" s="8"/>
      <c r="H159" s="8">
        <f t="shared" si="6"/>
        <v>0</v>
      </c>
      <c r="I159" s="13"/>
      <c r="J159" s="70"/>
    </row>
    <row r="160" spans="1:10" s="22" customFormat="1" ht="11.25">
      <c r="A160" s="6"/>
      <c r="B160" s="127" t="s">
        <v>25</v>
      </c>
      <c r="C160" s="127"/>
      <c r="D160" s="127"/>
      <c r="E160" s="127"/>
      <c r="F160" s="127"/>
      <c r="G160" s="128"/>
      <c r="H160" s="129">
        <f>SUM(H143:H159)</f>
        <v>0</v>
      </c>
      <c r="I160" s="129"/>
      <c r="J160" s="72"/>
    </row>
    <row r="161" spans="1:13" ht="27" customHeight="1">
      <c r="A161" s="4"/>
      <c r="B161" s="4" t="s">
        <v>64</v>
      </c>
      <c r="C161" s="99"/>
      <c r="D161" s="99"/>
      <c r="E161" s="99"/>
      <c r="F161" s="99"/>
      <c r="G161" s="14"/>
      <c r="H161" s="35">
        <f>H14+H33+H47+H56+H63+H69+H78+H86+H93+H99+H106+H113+H141+H160</f>
        <v>0</v>
      </c>
      <c r="I161" s="35"/>
      <c r="J161" s="73"/>
      <c r="K161" s="16"/>
      <c r="L161" s="16"/>
      <c r="M161" s="16"/>
    </row>
  </sheetData>
  <sheetProtection/>
  <mergeCells count="31">
    <mergeCell ref="B87:H87"/>
    <mergeCell ref="B107:H107"/>
    <mergeCell ref="B6:H6"/>
    <mergeCell ref="B100:H100"/>
    <mergeCell ref="B57:H57"/>
    <mergeCell ref="C161:F161"/>
    <mergeCell ref="B114:H114"/>
    <mergeCell ref="B141:F141"/>
    <mergeCell ref="B113:F113"/>
    <mergeCell ref="B142:H142"/>
    <mergeCell ref="B160:F160"/>
    <mergeCell ref="B79:H79"/>
    <mergeCell ref="B70:H70"/>
    <mergeCell ref="B69:F69"/>
    <mergeCell ref="A3:A4"/>
    <mergeCell ref="B5:H5"/>
    <mergeCell ref="D3:D4"/>
    <mergeCell ref="F3:H3"/>
    <mergeCell ref="B78:F78"/>
    <mergeCell ref="B106:F106"/>
    <mergeCell ref="B86:F86"/>
    <mergeCell ref="B63:F63"/>
    <mergeCell ref="B93:F93"/>
    <mergeCell ref="J3:J4"/>
    <mergeCell ref="I3:I4"/>
    <mergeCell ref="B94:H94"/>
    <mergeCell ref="B3:B4"/>
    <mergeCell ref="B2:H2"/>
    <mergeCell ref="B64:H64"/>
    <mergeCell ref="E3:E4"/>
    <mergeCell ref="C3:C4"/>
  </mergeCells>
  <printOptions/>
  <pageMargins left="0.7480314960629921" right="0.1968503937007874" top="0.2362204724409449" bottom="0.1968503937007874" header="0.3937007874015748" footer="0.2362204724409449"/>
  <pageSetup fitToHeight="5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ALV</cp:lastModifiedBy>
  <cp:lastPrinted>2016-02-09T08:05:51Z</cp:lastPrinted>
  <dcterms:created xsi:type="dcterms:W3CDTF">2007-12-29T12:58:37Z</dcterms:created>
  <dcterms:modified xsi:type="dcterms:W3CDTF">2016-07-20T19:02:55Z</dcterms:modified>
  <cp:category/>
  <cp:version/>
  <cp:contentType/>
  <cp:contentStatus/>
</cp:coreProperties>
</file>