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F117" i="1" l="1"/>
  <c r="F116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00" i="1"/>
  <c r="F98" i="1"/>
  <c r="F86" i="1"/>
  <c r="F87" i="1"/>
  <c r="F88" i="1"/>
  <c r="F89" i="1"/>
  <c r="F90" i="1"/>
  <c r="F91" i="1"/>
  <c r="F92" i="1"/>
  <c r="F93" i="1"/>
  <c r="F94" i="1"/>
  <c r="F95" i="1"/>
  <c r="F96" i="1"/>
  <c r="F97" i="1"/>
  <c r="F85" i="1"/>
  <c r="F83" i="1"/>
  <c r="F82" i="1"/>
  <c r="F80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57" i="1"/>
  <c r="F55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29" i="1"/>
  <c r="F27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6" i="1"/>
</calcChain>
</file>

<file path=xl/sharedStrings.xml><?xml version="1.0" encoding="utf-8"?>
<sst xmlns="http://schemas.openxmlformats.org/spreadsheetml/2006/main" count="221" uniqueCount="124">
  <si>
    <t>РАСПРЕДЕЛЕНИЕ ДОГОВОРНОЙ ЦЕНЫ</t>
  </si>
  <si>
    <r>
      <rPr>
        <b/>
        <i/>
        <sz val="12"/>
        <rFont val="Times New Roman"/>
        <family val="1"/>
        <charset val="204"/>
      </rPr>
      <t>№ п/п</t>
    </r>
  </si>
  <si>
    <t>Наименование работ</t>
  </si>
  <si>
    <t>Ед. изм.</t>
  </si>
  <si>
    <t>Кол-во</t>
  </si>
  <si>
    <t>Цена за ед.</t>
  </si>
  <si>
    <r>
      <rPr>
        <b/>
        <i/>
        <sz val="12"/>
        <rFont val="Times New Roman"/>
        <family val="1"/>
        <charset val="204"/>
      </rPr>
      <t>Стоимость всего
в рублях</t>
    </r>
  </si>
  <si>
    <t>Архитектурные решения</t>
  </si>
  <si>
    <t>Демонтажные работы</t>
  </si>
  <si>
    <r>
      <rPr>
        <sz val="12"/>
        <rFont val="Times New Roman"/>
        <family val="1"/>
        <charset val="204"/>
      </rPr>
      <t>Демонтируемые оделки пола керамогранитная плитка с нескользкой поверхностью с
затиркой швов на эластичном клеевом составе.</t>
    </r>
  </si>
  <si>
    <t>м2</t>
  </si>
  <si>
    <t>Демонтаж сущ. стяжки в зоне общих туалетов</t>
  </si>
  <si>
    <t>Демонтаж плинтусов из керамогранитной плитки (70мм)</t>
  </si>
  <si>
    <t>м</t>
  </si>
  <si>
    <t>Демонтаж существующего потолка</t>
  </si>
  <si>
    <r>
      <rPr>
        <sz val="12"/>
        <rFont val="Times New Roman"/>
        <family val="1"/>
        <charset val="204"/>
      </rPr>
      <t>Демонтаж двухстворчатой двери, 1500х2400 мм. Дверь стальная внутренняя, глухая,
распашная, без порога, с уплотнителями в притворах.</t>
    </r>
  </si>
  <si>
    <t>шт.</t>
  </si>
  <si>
    <r>
      <rPr>
        <sz val="12"/>
        <rFont val="Times New Roman"/>
        <family val="1"/>
        <charset val="204"/>
      </rPr>
      <t>Демонтаж одностворчатой двери, 900х2400 мм. Дверь стальная внутренняя, глухая,
распашная, с порогом, с уплотнителями в притворах.</t>
    </r>
  </si>
  <si>
    <r>
      <rPr>
        <sz val="12"/>
        <rFont val="Times New Roman"/>
        <family val="1"/>
        <charset val="204"/>
      </rPr>
      <t>Демонтаж одностворчатой двери, 900х2400 мм. Дверь деревянная внутренняя, глухая,
распашная, без порога</t>
    </r>
  </si>
  <si>
    <t>Демонтаж двухстворчатой двери, 1700х2400 мм. Дверь стальная внутренняя, равнопольная, остекленная, распашная, без порога, с уплотнителями в притворах.</t>
  </si>
  <si>
    <t>Очистка заполненных отверстии в плите,1100x350мм</t>
  </si>
  <si>
    <r>
      <rPr>
        <sz val="12"/>
        <rFont val="Times New Roman"/>
        <family val="1"/>
        <charset val="204"/>
      </rPr>
      <t>Пробивка и оформление проемов с перемычкой, 900x2400мм, в перегородки из
газобетоных блоков YTONG толщ.100мм</t>
    </r>
  </si>
  <si>
    <r>
      <rPr>
        <sz val="12"/>
        <rFont val="Times New Roman"/>
        <family val="1"/>
        <charset val="204"/>
      </rPr>
      <t>Пробивка и оформление проемов с перемычкой, 1300x1940мм, в перегородки из
газобетоных блоков YTONG толщ.150мм</t>
    </r>
  </si>
  <si>
    <t>Демонтаж перегородки ГКЛ и временных санузлов: заделка и расшивка швов, грунтовка, окраска водоэмульсионной краской за 2 раза ( светлых тонов); по бетонным стенам: грунтовка, окраска за 2 раза водоэмульсионной краской ( светлых тонов) на высоту 2,3м.</t>
  </si>
  <si>
    <t>Демонтаж одностворчатой двери в временных санузлов, 800x2100мм</t>
  </si>
  <si>
    <t>Демонтаж раковины в временных санузлов</t>
  </si>
  <si>
    <t>Демонтаж Унитаза-компакт в временных санузлов</t>
  </si>
  <si>
    <r>
      <rPr>
        <sz val="12"/>
        <rFont val="Times New Roman"/>
        <family val="1"/>
        <charset val="204"/>
      </rPr>
      <t>Демонтаж пола во временных санузлах- линолеум коммерческий tarkett acezent pro
(mineral)</t>
    </r>
  </si>
  <si>
    <r>
      <rPr>
        <sz val="12"/>
        <rFont val="Times New Roman"/>
        <family val="1"/>
        <charset val="204"/>
      </rPr>
      <t>Демонтаж пола во временных санузлах- гидроизоляция в 2 слоя, общей толщиной 2 мм
(мастика грида флэхендихт)</t>
    </r>
  </si>
  <si>
    <t>Демонтаж плинтусов ПВХ по периметру помещения</t>
  </si>
  <si>
    <r>
      <rPr>
        <sz val="12"/>
        <rFont val="Times New Roman"/>
        <family val="1"/>
        <charset val="204"/>
      </rPr>
      <t>Пробивка и оформление проемов с перемычкой, 600x800мм, в перегородки из
газобетоных блоков YTONG толщ.150мм</t>
    </r>
  </si>
  <si>
    <r>
      <rPr>
        <sz val="12"/>
        <rFont val="Times New Roman"/>
        <family val="1"/>
        <charset val="204"/>
      </rPr>
      <t>Пробивка и оформление монтажного отверстия 800x3990мм, в перегородки из
газобетоных блоков YTONG толщ.150мм</t>
    </r>
  </si>
  <si>
    <r>
      <rPr>
        <sz val="12"/>
        <rFont val="Times New Roman"/>
        <family val="1"/>
        <charset val="204"/>
      </rPr>
      <t>Пробивка и оформление монтажного отверстия 900x3750мм, в перегородки из
газобетоных блоков YTONG толщ.150мм</t>
    </r>
  </si>
  <si>
    <t>Итого демонтажние перегородки</t>
  </si>
  <si>
    <t>Перегородки</t>
  </si>
  <si>
    <r>
      <rPr>
        <sz val="12"/>
        <rFont val="Times New Roman"/>
        <family val="1"/>
        <charset val="204"/>
      </rPr>
      <t>Устройство перегородок типа А1 толщиной 75мм из ГКЛВ (глухие со звукоизоляцией из
мин. ваты толщ. 50мм, на мет. каркасе из профиля ПН, ПС50мм и однослойной обшивкой с обеих сторон ГКЛВ толщ. 12,5мм)</t>
    </r>
  </si>
  <si>
    <r>
      <rPr>
        <sz val="12"/>
        <rFont val="Times New Roman"/>
        <family val="1"/>
        <charset val="204"/>
      </rPr>
      <t>Устройство перегородок типа В1 толщиной 125мм из ГКЛ (глухие со звукоизоляцией из мин. ваты толщ. 75мм, на мет. каркасе из профиля ПН, ПС75мм и двухслойной обшивкой
с обеих сторон ГКЛ толщ. 12,5мм)</t>
    </r>
  </si>
  <si>
    <t>Устройство перегородок из гипсокартонных листов (ГКЛ) по системе «КНАУФ» с одинарным металлическим каркасом Н75 и двухслойной обшивкой с обеих сторон (С 112): глухих (толщ 125мм )  ТИП В1 - лобик над стеклянными перегородками высотой</t>
  </si>
  <si>
    <r>
      <rPr>
        <sz val="12"/>
        <rFont val="Times New Roman"/>
        <family val="1"/>
        <charset val="204"/>
      </rPr>
      <t>Устройство перегородок типа В1* из ГКЛ толщиной 125мм с усилением фанерой (глухие со звукоизоляцией из мин. ваты толщ. 75мм, на мет. каркасе из профиля ПН, ПС 75мм и двухслойной обшивкой с одной стороны 2 слоя ГКЛ толщ. 12,5мм; с другой стороны 1 слой ГКЛ толщ. 12,5мм + фанера 12мм, (усиление огнебиозащищенной фанерой Г1 по
ГОСТ 30244-94 (метод II)</t>
    </r>
  </si>
  <si>
    <r>
      <rPr>
        <sz val="12"/>
        <rFont val="Times New Roman"/>
        <family val="1"/>
        <charset val="204"/>
      </rPr>
      <t>Устройство перегородки типа В2 толщиной 125мм ГКЛ+ГКЛВ (глухие со звукоизоляцией из мин. ваты толщ. 75мм, на мет. каркасе из профиля ПН, ПС 75мм и двухслойной обшивкой с одной стороны 2 слоя ГКЛ толщ. 12,5мм; с другой стороны 2
слоя ГКЛВ толщ. 12,5мм)</t>
    </r>
  </si>
  <si>
    <t>Устройство перегородки типа В4*(с двухсторонним усилением) из ГКЛ толщиной 125мм, с усилением фанерой (глухие со звукоизоляцией из мин. ваты толщ. 75мм, на мет. каркасе из профиля ПН, ПС 75мм и двухслойной обшивкой с одной стороны 1 слой ГКЛ толщ. 12,5мм +фанера 12мм; с другой стороны 1 слой ГКЛ толщ. 12,5мм + фанера 12мм, (усиление огнебиозащищенной фанерой Г1 по ГОСТ 30244-94 (метод II)</t>
  </si>
  <si>
    <r>
      <rPr>
        <sz val="12"/>
        <rFont val="Times New Roman"/>
        <family val="1"/>
        <charset val="204"/>
      </rPr>
      <t>Устройство перегородки типа Г1 из ГКЛ толщиной 150мм (глухие со звукоизоляцией из
мин. ваты толщ. 100мм, на мет. каркасе из профиля ПН, ПС 100мм и двухслойной обшивкой с обеих сторон ГКЛ толщ. 12,5мм)</t>
    </r>
  </si>
  <si>
    <r>
      <rPr>
        <sz val="12"/>
        <rFont val="Times New Roman"/>
        <family val="1"/>
        <charset val="204"/>
      </rPr>
      <t>Устройство перегородки типа Г1* из ГКЛ толщиной 150 мм с усилением фанерой (глухие со звукоизоляцией из мин. ваты толщ. 100мм, на мет. каркасе из профиля ПН, ПС 100мм и двухслойной обшивкой с одной стороны 2 слоя ГКЛ толщ. 12,5мм; с другой стороны 1 слой ГКЛ толщ. 12,5мм + фанера 12мм, (усиление огнебиозащищенной фанерой Г1 по
ГОСТ 30244-94 (метод II)</t>
    </r>
  </si>
  <si>
    <r>
      <rPr>
        <sz val="12"/>
        <rFont val="Times New Roman"/>
        <family val="1"/>
        <charset val="204"/>
      </rPr>
      <t>Устройство перегородки типа Г2* из ГКЛ+ГКЛВ толщиной 150мм с усилением фанерой (глухие со звукоизоляцией из мин. ваты толщ. 100мм, на мет. каркасе из профиля ПН, ПС 100мм и двухслойной обшивкой с одной стороны 2 слоя ГКЛ толщ. 12,5мм; с другой стороны 1 слой ГКЛВ толщ. 12,5мм + фанера 12мм. (усиление огнебиозащищенной
фанерой Г1по ГОСТ 30244-94 (метод II)</t>
    </r>
  </si>
  <si>
    <r>
      <rPr>
        <sz val="12"/>
        <rFont val="Times New Roman"/>
        <family val="1"/>
        <charset val="204"/>
      </rPr>
      <t>Устройство перегородки типа Д1 из ГКЛ толщиной 175 мм (глухие со звукоизоляцией из
мин. ваты толщ. 100 мм, на мет. каркасе из профиля ПН, ПС 100 мм и трехслойной обшивкой с обеих сторон ГКЛ толщ. 12,5 мм)</t>
    </r>
  </si>
  <si>
    <r>
      <rPr>
        <sz val="12"/>
        <rFont val="Times New Roman"/>
        <family val="1"/>
        <charset val="204"/>
      </rPr>
      <t>Устройство перегородки типа Д1* из ГКЛ толщиной 175 мм с усилением фанерой  (глухие со звукоизоляцией из мин. ваты толщ. 100 мм, на мет. каркасе из профиля ПН,  ПС 100 мм и трехслойной обшивкой с одной стороны 3 слоя ГКЛ толщ. 12,5 мм; с другой стороны 2 слоя ГКЛ толщ. 12,5 мм +фанера 12 мм, (усиление огнебиозащищенной
фанерой Г1 по ГОСТ30244-94 (метод II)</t>
    </r>
  </si>
  <si>
    <t>Устройство ГКЛ обшивки типа О1 толщиной 55мм, на мет. каркасе из потолочного профиля 65х27мм и двуслойной обшивкой, 1 слой ГКЛ толщ. 12,5мм</t>
  </si>
  <si>
    <r>
      <rPr>
        <sz val="12"/>
        <rFont val="Times New Roman"/>
        <family val="1"/>
        <charset val="204"/>
      </rPr>
      <t>Обшивка стен типа О1* из ГКЛ толщиной 55мм, на мет. каркасе из потолочного профиля 65х27мм и двуслойной обшивкой, 1 слой ГКЛ толщ.
12,5мм + фанера 12мм (усиление огнебиозащищенной фанерой Г1по ГОСТ
30244-94 (метод II)</t>
    </r>
  </si>
  <si>
    <r>
      <rPr>
        <sz val="12"/>
        <rFont val="Times New Roman"/>
        <family val="1"/>
        <charset val="204"/>
      </rPr>
      <t>Обшивка стен типа О2 из ГКЛ толщиной 75мм, глухие со звукоизоляцией из мин. ваты толщ. 50мм, на мет. каркасе из профиля ПН, ПС 50мм и двуслойной обшивкой ГКЛ
толщ. 12,5мм</t>
    </r>
  </si>
  <si>
    <r>
      <rPr>
        <sz val="12"/>
        <rFont val="Times New Roman"/>
        <family val="1"/>
        <charset val="204"/>
      </rPr>
      <t>Обшивка стен типа О2* из ГКЛ толщиной 75мм, глухие со звукоизоляцией из мин. ваты
толщ. 50мм, на мет. Каркасе из профиля ПН, ПС 75мм и двуслойной обшивкой ГКЛ толщ. 12,5мм</t>
    </r>
  </si>
  <si>
    <r>
      <rPr>
        <sz val="12"/>
        <rFont val="Times New Roman"/>
        <family val="1"/>
        <charset val="204"/>
      </rPr>
      <t>Обшивка стен типа О3 из ГКЛВ толщиной 75мм, глухие со звукоизоляцией из мин. ваты толщ. 50мм, на мет. Каркасе из профиля ПН, ПС 50мм и двуслойной обшивкой ГКЛ
толщ. 12,5мм</t>
    </r>
  </si>
  <si>
    <r>
      <rPr>
        <sz val="12"/>
        <rFont val="Times New Roman"/>
        <family val="1"/>
        <charset val="204"/>
      </rPr>
      <t>Обшивка стен типа О3* из ГКЛВ толщиной 75мм, глухие со звукоизоляцией из мин. ваты толщ. 50мм, на мет. каркасе из профиля ПН, ПС 50мм и двуслойной обшивкой, 1 слой ГКЛВ толщ. 12,5мм +фанера 12мм (усиление
огнебиозащищенной фанерой Г1 по ГОСТ 30244-94 (метод II)</t>
    </r>
  </si>
  <si>
    <r>
      <rPr>
        <sz val="12"/>
        <rFont val="Times New Roman"/>
        <family val="1"/>
        <charset val="204"/>
      </rPr>
      <t>Обшивка стен типа О4 из ГКЛ толщиной 100мм, глухие со звукоизоляцией из мин.ваты толщ. 75мм, на мет. каркасе из профиля ПН, ПС 75мм и двуслойной
обшивкой ГКЛ толщ. 12,5мм</t>
    </r>
  </si>
  <si>
    <r>
      <rPr>
        <sz val="12"/>
        <rFont val="Times New Roman"/>
        <family val="1"/>
        <charset val="204"/>
      </rPr>
      <t>Обшивка стен типа О5 из ГКЛВ толщиной 100мм, глухие со звукоизоляцией из мин.
ваты толщ. 75мм, на мет. Каркасе из профиля ПН, ПС 75мм и двуслойной обшивкой ГКЛВ толщ. 12,5мм</t>
    </r>
  </si>
  <si>
    <r>
      <rPr>
        <sz val="12"/>
        <rFont val="Times New Roman"/>
        <family val="1"/>
        <charset val="204"/>
      </rPr>
      <t>Обшивка стен типа О5* из ГКЛВ толщиной 100мм, глухие со звукоизоляцией из мин. ваты толщ. 75мм, на мет. каркасе из профиля ПН, ПС 75мм и двуслойной обшивкой, 1 слой ГКЛВ толщ. 12,5мм +фанера 12мм (усиление огнебиозащищенной фанерой Г1 по
ГОСТ 30244-94 (метод II)</t>
    </r>
  </si>
  <si>
    <r>
      <rPr>
        <sz val="12"/>
        <rFont val="Times New Roman"/>
        <family val="1"/>
        <charset val="204"/>
      </rPr>
      <t>Установка перфорированного углового малярного оцинкованного уголка 20х20 мм по
наружным углам стен, дверных и оконных откосов</t>
    </r>
  </si>
  <si>
    <r>
      <rPr>
        <sz val="12"/>
        <rFont val="Times New Roman"/>
        <family val="1"/>
        <charset val="204"/>
      </rPr>
      <t>Оформление (отделка) дверных проемов в перегородках с каркасом из стальных профилей ПС-3 и ПН-3: общественных зданий (ДОПОЛНИТЕЛЬНЫЙ ПРОФИЛЬ ДЛЯ
УСТРОЙСТВА ДВЕРЕЙ  всего 20шт)</t>
    </r>
  </si>
  <si>
    <r>
      <rPr>
        <sz val="12"/>
        <rFont val="Times New Roman"/>
        <family val="1"/>
        <charset val="204"/>
      </rPr>
      <t>Устройство перегородки типа К из кирпича, толщ. 120мм М150 на цементно-песчаном растворе из сухих смесей М150,армированной сеткой диам.4мм, 50х50мм по ГОСТ 23279
85 (каждый третий ряд)</t>
    </r>
  </si>
  <si>
    <r>
      <rPr>
        <sz val="12"/>
        <rFont val="Times New Roman"/>
        <family val="1"/>
        <charset val="204"/>
      </rPr>
      <t>Устройство перегородки типа П1 из пенобетонного блока марки D500, толщ.150мм, на
монтажном клее "ОСНОВИТ СЕЛФОРМ" (шов 3-5мм)</t>
    </r>
  </si>
  <si>
    <t>Установка перемычек из ∟50х50х5мм с огрунтовкой за 2 раза ГФ-021 (L=1200 мм 2 шт)</t>
  </si>
  <si>
    <t>Установка перемычек из ∟75х50х5мм с огрунтовкой за 2 раза ГФ-021 (L=1600 мм 2 шт)</t>
  </si>
  <si>
    <t>Итого перегородки</t>
  </si>
  <si>
    <t>Полы</t>
  </si>
  <si>
    <t>Обеспыливание и грунтовка 2 слоя перед укладкой фальш пола</t>
  </si>
  <si>
    <r>
      <rPr>
        <sz val="12"/>
        <rFont val="Times New Roman"/>
        <family val="1"/>
        <charset val="204"/>
      </rPr>
      <t>Выравнивание бетонной поверхности (самовыравнивающая смесь типа Ветонит толщ. 3
мм)</t>
    </r>
  </si>
  <si>
    <r>
      <rPr>
        <sz val="12"/>
        <rFont val="Times New Roman"/>
        <family val="1"/>
        <charset val="204"/>
      </rPr>
      <t>Стяжка СТ толщиной 40мм, из выравнивающей смеси - армированной сеткой 100х100х5
мм (0,0029 т/м2), норма 1,2м2 сетки на 1 м2 стяжки.</t>
    </r>
  </si>
  <si>
    <r>
      <rPr>
        <sz val="12"/>
        <rFont val="Times New Roman"/>
        <family val="1"/>
        <charset val="204"/>
      </rPr>
      <t>Устройство барьера из пенобетонного блока марки D500, толщ.100мм, на монтажном клее для пеноблоков "ОСНОВИТ СЕЛФОРМ"3-5мм) с устройством изоляции противопожарной монтажной пеной (толщ. ~10мм) под фальшполом - расстояние между
барьерами макс. 20м</t>
    </r>
  </si>
  <si>
    <t>Устройство комплекта фальшпола тип ФП1 (LINDNER - LIGNA K38 AL\ST, прогиб при нагрузке в 3kN - 2,0мм), модуль 600х600х38 мм, включая стойки М2 до 110 мм, с плитами без окончательной отделки (норма расхода комплекта на 1м2 пола10%)</t>
  </si>
  <si>
    <t>Устройство комплекта фальшпола тип ФП2, фальшпол с повышенными требованиями к несущей способности, с антистатическим покрытием LINDNER NORTEC U36 ST+SOLID PUR COLOR 9221-81 (предельная точечная нагрузка на середину "края" плиты-650кг/на "центр" плиты-950кг) усиленный тип, модуль 600х600х36мм, стойки M16, с верху антистатик ОП5 ( норма расхода комплекта на 1м2 пола 10%)</t>
  </si>
  <si>
    <t>Устройство комплекта фальшпола тип ФП4, разъемный фальшпол из сульфата кальция LINDNER - NORTEC A 28 ST (предельная точечная нагрузка:на середину "края" плиты- 250кг / на "центр" плиты- 350кг), включая стойки, с плитами без окончательной отделки ( норма расхода комплекта на 1м2 пола 10%)</t>
  </si>
  <si>
    <t>Устройство комплекта фальшпола тип ФП5, фальшпол LINDNER - LIGNA K38 AL\ST, со спец. раскладкой. (прогиб при нагрузке в 3kN - 2,0мм) включая стойки М2 до 110 мм, с плитами без окончательной отделки. ( норма расхода комплекта на 1м2пола 10%)</t>
  </si>
  <si>
    <t>Закрытие торцов плит фальшпола демпферной лентой “Lindner” 5x15мм</t>
  </si>
  <si>
    <r>
      <rPr>
        <sz val="12"/>
        <rFont val="Times New Roman"/>
        <family val="1"/>
        <charset val="204"/>
      </rPr>
      <t>Устройство основания под фальшпол по периметру элемент-фасада, из стальнойпластины размером 670x1050х6мм (огрунтованного за 2 раза грунтом ГФ-021ГОСТ 25 129-82) в комплекте с анкерами HILTI-HSA M6x85 40/30/10, 6 штук наодну пластину вес 1шт
33,13кг</t>
    </r>
  </si>
  <si>
    <r>
      <rPr>
        <sz val="12"/>
        <rFont val="Times New Roman"/>
        <family val="1"/>
        <charset val="204"/>
      </rPr>
      <t>Устройство основания под фальшпол по периметру элемент-фасада, из стальной пластины размером 670x1200х6мм (огрунтованного за 2 раза грунтом ГФ-021 ГОСТ 25 129-82) в комплекте с анкерами HILTI-HSA M6x85 40/30/10, 6 штук на одну пластину вес
1шт 37,68кг</t>
    </r>
  </si>
  <si>
    <r>
      <rPr>
        <sz val="12"/>
        <rFont val="Times New Roman"/>
        <family val="1"/>
        <charset val="204"/>
      </rPr>
      <t>Монтаж основания из фанеры толщ. 8 мм (огнестойкая типа Г1 заводского исполнения)
под гомогеновое покрытие ОП4</t>
    </r>
  </si>
  <si>
    <r>
      <rPr>
        <sz val="12"/>
        <rFont val="Times New Roman"/>
        <family val="1"/>
        <charset val="204"/>
      </rPr>
      <t>Монтаж основания из фанеры толщ. 8 мм (водостойкая и огнестойкая типа Г1 заводского
исполнения) под гомогеновое покрытие ОП4</t>
    </r>
  </si>
  <si>
    <r>
      <rPr>
        <sz val="12"/>
        <rFont val="Times New Roman"/>
        <family val="1"/>
        <charset val="204"/>
      </rPr>
      <t>Установка обмазочной гидроизоляции - литокол гидрофлекс однокомпонентная паста, 2
слоя, толщ. 1мм (завести по периметру помещения на высоту 200мм от плиты перекрытия, если не указано иное.)</t>
    </r>
  </si>
  <si>
    <r>
      <rPr>
        <sz val="12"/>
        <rFont val="Times New Roman"/>
        <family val="1"/>
        <charset val="204"/>
      </rPr>
      <t>Облицовка пола тип ОП1A - укладка ковровой плитки DESSO AIRMASTER,SOUNDMASTER, ART 9511 на клею основа - SOUNDMASTER: полиэстер
с битумом на клею (по раскладке плит норма расхода 10%)</t>
    </r>
  </si>
  <si>
    <t>Облицовка пола тип ОП1Б - укладка ковровой плитки DESSO AIRMASTER,ART 4407 на клею основа - битум (по раскладке плит норма расхода 10%)</t>
  </si>
  <si>
    <t>Облицовка пола тип ОП4 -ПВХ плитка PROJECT FLOORS ,КОЛЛЕКЦИЯ LOOSE-LAY - PW3020L5,ТОЛЩИНА 4.2мм, 914x183мм (по раскладке плит норма расхода 10%)</t>
  </si>
  <si>
    <r>
      <rPr>
        <sz val="12"/>
        <rFont val="Times New Roman"/>
        <family val="1"/>
        <charset val="204"/>
      </rPr>
      <t>Облицовка пола ОП7 - ковровой плиткой Interface, Composure 303001 Reflect (по
раскладке плит норма расхода 10%)</t>
    </r>
  </si>
  <si>
    <r>
      <rPr>
        <sz val="12"/>
        <rFont val="Times New Roman"/>
        <family val="1"/>
        <charset val="204"/>
      </rPr>
      <t xml:space="preserve">Установка декоративного алюминиевого порогового профиля ДП, на месте стыковки
двух напольных покрытий, ширина профиля </t>
    </r>
    <r>
      <rPr>
        <u/>
        <sz val="12"/>
        <rFont val="Times New Roman"/>
        <family val="1"/>
        <charset val="204"/>
      </rPr>
      <t>     </t>
    </r>
    <r>
      <rPr>
        <sz val="12"/>
        <rFont val="Times New Roman"/>
        <family val="1"/>
        <charset val="204"/>
      </rPr>
      <t>мм, цвет: RAL 7021</t>
    </r>
  </si>
  <si>
    <r>
      <rPr>
        <sz val="12"/>
        <rFont val="Times New Roman"/>
        <family val="1"/>
        <charset val="204"/>
      </rPr>
      <t>Устройство декоративного алюминиевого порогового профиля ДП1 на месте стыковки
напольного керамогранита и остальних напольных покрытий</t>
    </r>
  </si>
  <si>
    <r>
      <rPr>
        <sz val="12"/>
        <rFont val="Times New Roman"/>
        <family val="1"/>
        <charset val="204"/>
      </rPr>
      <t>Устройство плинтусов П1 - алюминиевый плинтус, цвет:</t>
    </r>
    <r>
      <rPr>
        <u/>
        <sz val="12"/>
        <rFont val="Times New Roman"/>
        <family val="1"/>
        <charset val="204"/>
      </rPr>
      <t>          </t>
    </r>
    <r>
      <rPr>
        <sz val="12"/>
        <rFont val="Times New Roman"/>
        <family val="1"/>
        <charset val="204"/>
      </rPr>
      <t>RAL</t>
    </r>
    <r>
      <rPr>
        <u/>
        <sz val="12"/>
        <rFont val="Times New Roman"/>
        <family val="1"/>
        <charset val="204"/>
      </rPr>
      <t>         </t>
    </r>
  </si>
  <si>
    <r>
      <rPr>
        <sz val="12"/>
        <rFont val="Times New Roman"/>
        <family val="1"/>
        <charset val="204"/>
      </rPr>
      <t>Устройство плинтусов П1.1 - алюминиевый плинтус, цвет:</t>
    </r>
    <r>
      <rPr>
        <u/>
        <sz val="12"/>
        <rFont val="Times New Roman"/>
        <family val="1"/>
        <charset val="204"/>
      </rPr>
      <t>           </t>
    </r>
    <r>
      <rPr>
        <sz val="12"/>
        <rFont val="Times New Roman"/>
        <family val="1"/>
        <charset val="204"/>
      </rPr>
      <t>RAL</t>
    </r>
    <r>
      <rPr>
        <u/>
        <sz val="12"/>
        <rFont val="Times New Roman"/>
        <family val="1"/>
        <charset val="204"/>
      </rPr>
      <t>        </t>
    </r>
    <r>
      <rPr>
        <sz val="12"/>
        <rFont val="Times New Roman"/>
        <family val="1"/>
        <charset val="204"/>
      </rPr>
      <t>,
спец.установка по кругу.</t>
    </r>
  </si>
  <si>
    <t>Устройство плинтусов П3, плинтус в соответствии с антистатическим покрытием ОП5.</t>
  </si>
  <si>
    <t>Итого полы</t>
  </si>
  <si>
    <t>Отделка стен</t>
  </si>
  <si>
    <r>
      <rPr>
        <sz val="12"/>
        <rFont val="Times New Roman"/>
        <family val="1"/>
        <charset val="204"/>
      </rPr>
      <t>Отделка стен тип ОС1 - шпатлевка и высококачественная, вододисперсионная краска для
стен, цвет: RAL 1013</t>
    </r>
  </si>
  <si>
    <t>Итого отделки стени</t>
  </si>
  <si>
    <t>Потолки</t>
  </si>
  <si>
    <r>
      <rPr>
        <sz val="12"/>
        <rFont val="Times New Roman"/>
        <family val="1"/>
        <charset val="204"/>
      </rPr>
      <t>Устройство подвесного потолка типа ПП1 -из ГКЛ плит, с бандажированием, на
металлической подконструкции</t>
    </r>
  </si>
  <si>
    <r>
      <rPr>
        <sz val="12"/>
        <rFont val="Times New Roman"/>
        <family val="1"/>
        <charset val="204"/>
      </rPr>
      <t>Устройство подвесного потолка типа ПП1*- из ГКЛВ плит, с бандажированием, на
металлической подконструкции</t>
    </r>
  </si>
  <si>
    <t>Устройство подвесного металлического потолка типа ПП2 (ПП2*)Durlum - System1, Clip- in, RAL 9010 – 1500х300 мм,(900x300 для ПП2*) на металлической подконструкции</t>
  </si>
  <si>
    <r>
      <rPr>
        <sz val="12"/>
        <rFont val="Times New Roman"/>
        <family val="1"/>
        <charset val="204"/>
      </rPr>
      <t>Устройство подвесного металлического потолка типа ПП3 Durlum - System1, Clipin, RAL
9010 – 1200х300 мм, на металлической подконструкции</t>
    </r>
  </si>
  <si>
    <r>
      <rPr>
        <sz val="12"/>
        <rFont val="Times New Roman"/>
        <family val="1"/>
        <charset val="204"/>
      </rPr>
      <t>Устройство подвесного потолка типа ПП4 Durlum - System1, Clip-in, RAL 9010 – 600х600
мм, на металлической подконструкции</t>
    </r>
  </si>
  <si>
    <r>
      <rPr>
        <sz val="12"/>
        <rFont val="Times New Roman"/>
        <family val="1"/>
        <charset val="204"/>
      </rPr>
      <t>Шпатлевка и простая окраска ВА красителями поверхностей потолков
ПП6(запотолочного пространства) по сущ. Ж/Б поверхности</t>
    </r>
  </si>
  <si>
    <t>ПП7 - шпатлевка и окраска сущ. Ж/Б перекрития, цвет: RAL 9010</t>
  </si>
  <si>
    <r>
      <rPr>
        <sz val="12"/>
        <rFont val="Times New Roman"/>
        <family val="1"/>
        <charset val="204"/>
      </rPr>
      <t>Устройство профиля углового типа ППУ1 для защиты углов, по периметре
потолкахтПП2 и ПП3</t>
    </r>
  </si>
  <si>
    <r>
      <t xml:space="preserve">Устройство потолочного декоративного профиля (по обрасцу) ПДП1 из </t>
    </r>
    <r>
      <rPr>
        <u/>
        <sz val="12"/>
        <rFont val="Times New Roman"/>
        <family val="1"/>
        <charset val="204"/>
      </rPr>
      <t>             </t>
    </r>
  </si>
  <si>
    <r>
      <t xml:space="preserve">Устройство потолочного декоративного профиля (по обрасцу) ПДП2 из </t>
    </r>
    <r>
      <rPr>
        <u/>
        <sz val="12"/>
        <rFont val="Times New Roman"/>
        <family val="1"/>
        <charset val="204"/>
      </rPr>
      <t>             </t>
    </r>
  </si>
  <si>
    <r>
      <t xml:space="preserve">Устройство потолочного декоративного профиля (по обрасцу) ПДП3 из </t>
    </r>
    <r>
      <rPr>
        <u/>
        <sz val="12"/>
        <rFont val="Times New Roman"/>
        <family val="1"/>
        <charset val="204"/>
      </rPr>
      <t>             </t>
    </r>
  </si>
  <si>
    <r>
      <rPr>
        <sz val="12"/>
        <rFont val="Times New Roman"/>
        <family val="1"/>
        <charset val="204"/>
      </rPr>
      <t>Окраска потолков ПП1 и ПП1*
(1 слой - грунтовка; 2 слой - шпатлевка толщ. 2 мм Шпатлевка: Ветонит LR (расход смеси 1,2кг/м2 толщ-1мм; 3 слой – малярный холст на клее; 4 слой - финишная шпатлевка пастой толщ. 1 мм (норма 0,43кг на 0,3мм толщины, на 1мм=0,43*3,3=1,42кг; 5 слой - грунтовка)</t>
    </r>
  </si>
  <si>
    <r>
      <rPr>
        <sz val="12"/>
        <rFont val="Times New Roman"/>
        <family val="1"/>
        <charset val="204"/>
      </rPr>
      <t>Потолочные ниши и подсветка-Шпатлевка за 2 раза, грунтовка за 2 раза, ошкуривание,
наклейка паутинки, окраска водоэмульсионная за 2 раза</t>
    </r>
  </si>
  <si>
    <t>Итого потолки</t>
  </si>
  <si>
    <t>Прочие работы</t>
  </si>
  <si>
    <t>Штукатурка (толщ. 20мм) существующих стен и перегородок</t>
  </si>
  <si>
    <r>
      <rPr>
        <sz val="12"/>
        <rFont val="Times New Roman"/>
        <family val="1"/>
        <charset val="204"/>
      </rPr>
      <t>Шпаклевка и грунтовка существующих колон:
1. слой - грунтовка;
2. слой - шпатлевка толщ. 2 мм (Ветонит LR расход 1,2 кг/м2 толщ.1мм);
3. слой - финишная шпатлевка пастой толщ. 1 мм (на толщ. 1 мм=1,42 кг смеси)
4. слой – грунтовка.</t>
    </r>
  </si>
  <si>
    <t>Штукатурка круглых колонн</t>
  </si>
  <si>
    <t>Устройство ревизионного люка 200x200 мм</t>
  </si>
  <si>
    <t>Устройство ревизионного люка в санузлах 300x200 мм</t>
  </si>
  <si>
    <t>Устройство потолочного ревизионного люка 300x700 мм</t>
  </si>
  <si>
    <t>Устройство потолочного ревизионного люка 300x300 мм</t>
  </si>
  <si>
    <t>Устройство потолочного ревизионного люка 300x350 мм</t>
  </si>
  <si>
    <t>Устройство потолочного ревизионного люка 400x400 мм</t>
  </si>
  <si>
    <t>Устройство потолочного ревизионного люка 350x250 мм</t>
  </si>
  <si>
    <t>Устройство потолочного ревизионного люка 300x800 мм</t>
  </si>
  <si>
    <t>Устройство отверстий в фальшполах ФП5 под монтаж подпольных конвекторов</t>
  </si>
  <si>
    <t>Устройство отверстий и монтаж розеточных люков в фальшполах типа ФП1</t>
  </si>
  <si>
    <t>Грунтовка поверхности существующих двери перед покраской за 2 раза</t>
  </si>
  <si>
    <t>Покраска существующих двери за 2 раза</t>
  </si>
  <si>
    <t>Монтаж клипсы заземления для стоек фальшпола, норма расхода 1 шт/м2 фальшпола</t>
  </si>
  <si>
    <t>Итого прочие  работы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</si>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</sst>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 applyFill="1" applyBorder="1" applyAlignment="1">
      <alignment horizontal="left" vertical="top"/>
    </xf>
    <xf numFmtId="0" fontId="2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 indent="1"/>
    </xf>
    <xf numFmtId="0" fontId="3" fillId="0" borderId="2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vertical="top"/>
    </xf>
    <xf numFmtId="2" fontId="0" fillId="0" borderId="0" xfId="0" applyNumberFormat="1" applyFill="1" applyBorder="1" applyAlignment="1">
      <alignment horizontal="left" vertical="top"/>
    </xf>
    <xf numFmtId="0" fontId="9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 wrapText="1" indent="1"/>
    </xf>
    <xf numFmtId="0" fontId="1" fillId="0" borderId="0" xfId="0" applyFont="1" applyFill="1" applyBorder="1" applyAlignment="1">
      <alignment horizontal="left" wrapText="1"/>
    </xf>
    <xf numFmtId="2" fontId="1" fillId="0" borderId="0" xfId="0" applyNumberFormat="1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center" vertical="top" shrinkToFit="1"/>
    </xf>
    <xf numFmtId="1" fontId="1" fillId="0" borderId="0" xfId="0" applyNumberFormat="1" applyFont="1" applyFill="1" applyBorder="1" applyAlignment="1">
      <alignment horizontal="center" vertical="center" shrinkToFit="1"/>
    </xf>
    <xf numFmtId="164" fontId="1" fillId="0" borderId="0" xfId="0" applyNumberFormat="1" applyFont="1" applyFill="1" applyBorder="1" applyAlignment="1">
      <alignment horizontal="center" vertical="center" shrinkToFit="1"/>
    </xf>
    <xf numFmtId="4" fontId="9" fillId="0" borderId="0" xfId="0" applyNumberFormat="1" applyFont="1" applyFill="1" applyBorder="1" applyAlignment="1">
      <alignment horizontal="center" vertical="top" shrinkToFit="1"/>
    </xf>
    <xf numFmtId="2" fontId="9" fillId="0" borderId="0" xfId="0" applyNumberFormat="1" applyFont="1" applyFill="1" applyBorder="1" applyAlignment="1">
      <alignment horizontal="center" vertical="top" shrinkToFit="1"/>
    </xf>
    <xf numFmtId="4" fontId="1" fillId="0" borderId="0" xfId="0" applyNumberFormat="1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center" vertical="center" shrinkToFit="1"/>
    </xf>
    <xf numFmtId="2" fontId="1" fillId="0" borderId="0" xfId="0" applyNumberFormat="1" applyFont="1" applyFill="1" applyBorder="1" applyAlignment="1">
      <alignment horizontal="right" vertical="top" shrinkToFit="1"/>
    </xf>
    <xf numFmtId="164" fontId="1" fillId="0" borderId="0" xfId="0" applyNumberFormat="1" applyFont="1" applyFill="1" applyBorder="1" applyAlignment="1">
      <alignment horizontal="left" vertical="top" indent="1" shrinkToFit="1"/>
    </xf>
    <xf numFmtId="2" fontId="1" fillId="0" borderId="0" xfId="0" applyNumberFormat="1" applyFont="1" applyFill="1" applyBorder="1" applyAlignment="1">
      <alignment horizontal="right" vertical="top" indent="1" shrinkToFit="1"/>
    </xf>
    <xf numFmtId="164" fontId="1" fillId="0" borderId="0" xfId="0" applyNumberFormat="1" applyFont="1" applyFill="1" applyBorder="1" applyAlignment="1">
      <alignment horizontal="right" vertical="top" indent="1" shrinkToFit="1"/>
    </xf>
    <xf numFmtId="2" fontId="1" fillId="0" borderId="0" xfId="0" applyNumberFormat="1" applyFont="1" applyFill="1" applyBorder="1" applyAlignment="1">
      <alignment horizontal="right" vertical="center" indent="1" shrinkToFit="1"/>
    </xf>
    <xf numFmtId="1" fontId="1" fillId="0" borderId="0" xfId="0" applyNumberFormat="1" applyFont="1" applyFill="1" applyBorder="1" applyAlignment="1">
      <alignment horizontal="center" vertical="top" shrinkToFit="1"/>
    </xf>
    <xf numFmtId="1" fontId="1" fillId="0" borderId="0" xfId="0" applyNumberFormat="1" applyFont="1" applyFill="1" applyBorder="1" applyAlignment="1">
      <alignment horizontal="left" vertical="top" indent="1" shrinkToFit="1"/>
    </xf>
    <xf numFmtId="164" fontId="1" fillId="0" borderId="0" xfId="0" applyNumberFormat="1" applyFont="1" applyFill="1" applyBorder="1" applyAlignment="1">
      <alignment horizontal="left" vertical="center" indent="1" shrinkToFit="1"/>
    </xf>
    <xf numFmtId="2" fontId="1" fillId="0" borderId="0" xfId="0" applyNumberFormat="1" applyFont="1" applyFill="1" applyBorder="1" applyAlignment="1">
      <alignment horizontal="center" vertical="top" shrinkToFit="1"/>
    </xf>
    <xf numFmtId="2" fontId="1" fillId="0" borderId="0" xfId="0" applyNumberFormat="1" applyFont="1" applyFill="1" applyBorder="1" applyAlignment="1">
      <alignment horizontal="left" vertical="top" indent="1" shrinkToFit="1"/>
    </xf>
    <xf numFmtId="2" fontId="1" fillId="0" borderId="0" xfId="0" applyNumberFormat="1" applyFont="1" applyFill="1" applyBorder="1" applyAlignment="1">
      <alignment horizontal="left" vertical="center" indent="1" shrinkToFit="1"/>
    </xf>
    <xf numFmtId="0" fontId="1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top" wrapText="1" indent="1"/>
    </xf>
    <xf numFmtId="1" fontId="3" fillId="0" borderId="2" xfId="0" applyNumberFormat="1" applyFont="1" applyFill="1" applyBorder="1" applyAlignment="1">
      <alignment horizontal="center" vertical="center" shrinkToFit="1"/>
    </xf>
    <xf numFmtId="2" fontId="3" fillId="0" borderId="2" xfId="0" applyNumberFormat="1" applyFont="1" applyFill="1" applyBorder="1" applyAlignment="1">
      <alignment horizontal="center" vertical="center" shrinkToFit="1"/>
    </xf>
    <xf numFmtId="4" fontId="3" fillId="0" borderId="2" xfId="0" applyNumberFormat="1" applyFont="1" applyFill="1" applyBorder="1" applyAlignment="1">
      <alignment horizontal="center" vertical="center" shrinkToFit="1"/>
    </xf>
    <xf numFmtId="164" fontId="3" fillId="0" borderId="2" xfId="0" applyNumberFormat="1" applyFont="1" applyFill="1" applyBorder="1" applyAlignment="1">
      <alignment horizontal="center" vertical="center" shrinkToFit="1"/>
    </xf>
    <xf numFmtId="4" fontId="5" fillId="0" borderId="2" xfId="0" applyNumberFormat="1" applyFont="1" applyFill="1" applyBorder="1" applyAlignment="1">
      <alignment horizontal="center" vertical="center" shrinkToFit="1"/>
    </xf>
    <xf numFmtId="2" fontId="5" fillId="0" borderId="2" xfId="0" applyNumberFormat="1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7"/>
  <sheetViews>
    <sheetView tabSelected="1" workbookViewId="0">
      <selection activeCell="J10" sqref="J10"/>
    </sheetView>
  </sheetViews>
  <sheetFormatPr defaultRowHeight="12.75" x14ac:dyDescent="0.2"/>
  <cols>
    <col min="1" max="1" width="3.1640625" bestFit="1" customWidth="1"/>
    <col min="2" max="2" width="78.83203125" customWidth="1"/>
    <col min="3" max="3" width="7.1640625" bestFit="1" customWidth="1"/>
    <col min="4" max="4" width="9.83203125" bestFit="1" customWidth="1"/>
    <col min="5" max="5" width="11.1640625" bestFit="1" customWidth="1"/>
    <col min="6" max="6" width="15.33203125" bestFit="1" customWidth="1"/>
    <col min="8" max="8" width="10.1640625" customWidth="1"/>
    <col min="13" max="13" width="13.83203125" customWidth="1"/>
  </cols>
  <sheetData>
    <row r="1" spans="1:13" ht="15.75" x14ac:dyDescent="0.2">
      <c r="A1" s="1" t="s">
        <v>0</v>
      </c>
      <c r="B1" s="1"/>
      <c r="C1" s="1"/>
      <c r="D1" s="1"/>
      <c r="E1" s="1"/>
      <c r="F1" s="1"/>
      <c r="H1" s="18"/>
      <c r="I1" s="18"/>
      <c r="J1" s="18"/>
      <c r="K1" s="18"/>
      <c r="L1" s="18"/>
      <c r="M1" s="18"/>
    </row>
    <row r="2" spans="1:13" ht="63" x14ac:dyDescent="0.2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H2" s="18"/>
      <c r="I2" s="18"/>
      <c r="J2" s="19"/>
    </row>
    <row r="3" spans="1:13" ht="15.75" x14ac:dyDescent="0.25">
      <c r="A3" s="5"/>
      <c r="B3" s="5"/>
      <c r="C3" s="5"/>
      <c r="D3" s="5"/>
      <c r="E3" s="5"/>
      <c r="F3" s="5"/>
      <c r="H3" s="20"/>
      <c r="I3" s="20"/>
      <c r="J3" s="20"/>
    </row>
    <row r="4" spans="1:13" ht="15.75" x14ac:dyDescent="0.25">
      <c r="A4" s="5"/>
      <c r="B4" s="6" t="s">
        <v>7</v>
      </c>
      <c r="C4" s="5"/>
      <c r="D4" s="5"/>
      <c r="E4" s="5"/>
      <c r="F4" s="5"/>
      <c r="H4" s="20"/>
      <c r="I4" s="20"/>
      <c r="J4" s="20"/>
    </row>
    <row r="5" spans="1:13" ht="15.75" x14ac:dyDescent="0.25">
      <c r="A5" s="5"/>
      <c r="B5" s="6" t="s">
        <v>8</v>
      </c>
      <c r="C5" s="5"/>
      <c r="D5" s="5"/>
      <c r="E5" s="5"/>
      <c r="F5" s="5"/>
      <c r="H5" s="20"/>
      <c r="I5" s="20"/>
      <c r="J5" s="20"/>
    </row>
    <row r="6" spans="1:13" ht="47.25" x14ac:dyDescent="0.2">
      <c r="A6" s="7"/>
      <c r="B6" s="2" t="s">
        <v>9</v>
      </c>
      <c r="C6" s="8" t="s">
        <v>10</v>
      </c>
      <c r="D6" s="45">
        <v>53.95</v>
      </c>
      <c r="E6" s="45">
        <v>140</v>
      </c>
      <c r="F6" s="46">
        <f>E6*D6</f>
        <v>7553</v>
      </c>
      <c r="H6" s="21"/>
      <c r="I6" s="22"/>
      <c r="J6" s="23"/>
      <c r="L6" s="16"/>
    </row>
    <row r="7" spans="1:13" ht="15.75" x14ac:dyDescent="0.25">
      <c r="A7" s="5"/>
      <c r="B7" s="9" t="s">
        <v>11</v>
      </c>
      <c r="C7" s="8" t="s">
        <v>10</v>
      </c>
      <c r="D7" s="45">
        <v>30.36</v>
      </c>
      <c r="E7" s="45">
        <v>104</v>
      </c>
      <c r="F7" s="46">
        <f t="shared" ref="F7:F26" si="0">E7*D7</f>
        <v>3157.44</v>
      </c>
      <c r="H7" s="21"/>
      <c r="I7" s="22"/>
      <c r="J7" s="23"/>
      <c r="L7" s="16"/>
    </row>
    <row r="8" spans="1:13" ht="15.75" x14ac:dyDescent="0.25">
      <c r="A8" s="5"/>
      <c r="B8" s="9" t="s">
        <v>12</v>
      </c>
      <c r="C8" s="8" t="s">
        <v>13</v>
      </c>
      <c r="D8" s="45">
        <v>58.16</v>
      </c>
      <c r="E8" s="45">
        <v>28</v>
      </c>
      <c r="F8" s="46">
        <f t="shared" si="0"/>
        <v>1628.48</v>
      </c>
      <c r="H8" s="21"/>
      <c r="I8" s="22"/>
      <c r="J8" s="23"/>
      <c r="L8" s="16"/>
    </row>
    <row r="9" spans="1:13" ht="15.75" x14ac:dyDescent="0.25">
      <c r="A9" s="5"/>
      <c r="B9" s="9" t="s">
        <v>14</v>
      </c>
      <c r="C9" s="8" t="s">
        <v>10</v>
      </c>
      <c r="D9" s="44">
        <v>30</v>
      </c>
      <c r="E9" s="45">
        <v>68</v>
      </c>
      <c r="F9" s="46">
        <f t="shared" si="0"/>
        <v>2040</v>
      </c>
      <c r="H9" s="24"/>
      <c r="I9" s="22"/>
      <c r="J9" s="23"/>
      <c r="L9" s="16"/>
    </row>
    <row r="10" spans="1:13" ht="47.25" x14ac:dyDescent="0.2">
      <c r="A10" s="7"/>
      <c r="B10" s="2" t="s">
        <v>15</v>
      </c>
      <c r="C10" s="8" t="s">
        <v>16</v>
      </c>
      <c r="D10" s="44">
        <v>10</v>
      </c>
      <c r="E10" s="45">
        <v>432</v>
      </c>
      <c r="F10" s="46">
        <f t="shared" si="0"/>
        <v>4320</v>
      </c>
      <c r="H10" s="24"/>
      <c r="I10" s="22"/>
      <c r="J10" s="23"/>
      <c r="L10" s="16"/>
    </row>
    <row r="11" spans="1:13" ht="47.25" x14ac:dyDescent="0.2">
      <c r="A11" s="7"/>
      <c r="B11" s="2" t="s">
        <v>17</v>
      </c>
      <c r="C11" s="8" t="s">
        <v>16</v>
      </c>
      <c r="D11" s="44">
        <v>2</v>
      </c>
      <c r="E11" s="45">
        <v>432</v>
      </c>
      <c r="F11" s="46">
        <f t="shared" si="0"/>
        <v>864</v>
      </c>
      <c r="H11" s="24"/>
      <c r="I11" s="22"/>
      <c r="J11" s="23"/>
      <c r="L11" s="16"/>
    </row>
    <row r="12" spans="1:13" ht="47.25" x14ac:dyDescent="0.2">
      <c r="A12" s="7"/>
      <c r="B12" s="2" t="s">
        <v>18</v>
      </c>
      <c r="C12" s="8" t="s">
        <v>16</v>
      </c>
      <c r="D12" s="44">
        <v>4</v>
      </c>
      <c r="E12" s="45">
        <v>376</v>
      </c>
      <c r="F12" s="46">
        <f t="shared" si="0"/>
        <v>1504</v>
      </c>
      <c r="H12" s="24"/>
      <c r="I12" s="22"/>
      <c r="J12" s="23"/>
      <c r="L12" s="16"/>
    </row>
    <row r="13" spans="1:13" ht="47.25" x14ac:dyDescent="0.2">
      <c r="A13" s="2"/>
      <c r="B13" s="9" t="s">
        <v>19</v>
      </c>
      <c r="C13" s="10" t="s">
        <v>16</v>
      </c>
      <c r="D13" s="44">
        <v>2</v>
      </c>
      <c r="E13" s="45">
        <v>600</v>
      </c>
      <c r="F13" s="46">
        <f t="shared" si="0"/>
        <v>1200</v>
      </c>
      <c r="H13" s="24"/>
      <c r="I13" s="22"/>
      <c r="J13" s="23"/>
      <c r="L13" s="16"/>
    </row>
    <row r="14" spans="1:13" ht="15.75" x14ac:dyDescent="0.25">
      <c r="A14" s="5"/>
      <c r="B14" s="9" t="s">
        <v>20</v>
      </c>
      <c r="C14" s="8" t="s">
        <v>16</v>
      </c>
      <c r="D14" s="44">
        <v>4</v>
      </c>
      <c r="E14" s="46">
        <v>4000</v>
      </c>
      <c r="F14" s="46">
        <f t="shared" si="0"/>
        <v>16000</v>
      </c>
      <c r="H14" s="24"/>
      <c r="I14" s="22"/>
      <c r="J14" s="23"/>
      <c r="L14" s="16"/>
    </row>
    <row r="15" spans="1:13" ht="47.25" x14ac:dyDescent="0.2">
      <c r="A15" s="7"/>
      <c r="B15" s="2" t="s">
        <v>21</v>
      </c>
      <c r="C15" s="8" t="s">
        <v>16</v>
      </c>
      <c r="D15" s="44">
        <v>2</v>
      </c>
      <c r="E15" s="45">
        <v>760</v>
      </c>
      <c r="F15" s="46">
        <f t="shared" si="0"/>
        <v>1520</v>
      </c>
      <c r="H15" s="24"/>
      <c r="I15" s="22"/>
      <c r="J15" s="23"/>
      <c r="L15" s="16"/>
    </row>
    <row r="16" spans="1:13" ht="47.25" x14ac:dyDescent="0.2">
      <c r="A16" s="7"/>
      <c r="B16" s="2" t="s">
        <v>22</v>
      </c>
      <c r="C16" s="8" t="s">
        <v>16</v>
      </c>
      <c r="D16" s="44">
        <v>1</v>
      </c>
      <c r="E16" s="45">
        <v>760</v>
      </c>
      <c r="F16" s="46">
        <f t="shared" si="0"/>
        <v>760</v>
      </c>
      <c r="H16" s="24"/>
      <c r="I16" s="22"/>
      <c r="J16" s="23"/>
      <c r="L16" s="16"/>
    </row>
    <row r="17" spans="1:13" ht="78.75" x14ac:dyDescent="0.2">
      <c r="A17" s="2"/>
      <c r="B17" s="9" t="s">
        <v>23</v>
      </c>
      <c r="C17" s="8" t="s">
        <v>10</v>
      </c>
      <c r="D17" s="45">
        <v>15.06</v>
      </c>
      <c r="E17" s="45">
        <v>144</v>
      </c>
      <c r="F17" s="46">
        <f t="shared" si="0"/>
        <v>2168.64</v>
      </c>
      <c r="H17" s="21"/>
      <c r="I17" s="22"/>
      <c r="J17" s="23"/>
      <c r="L17" s="16"/>
    </row>
    <row r="18" spans="1:13" ht="31.5" x14ac:dyDescent="0.25">
      <c r="A18" s="5"/>
      <c r="B18" s="9" t="s">
        <v>24</v>
      </c>
      <c r="C18" s="8" t="s">
        <v>16</v>
      </c>
      <c r="D18" s="44">
        <v>3</v>
      </c>
      <c r="E18" s="45">
        <v>376</v>
      </c>
      <c r="F18" s="46">
        <f t="shared" si="0"/>
        <v>1128</v>
      </c>
      <c r="H18" s="24"/>
      <c r="I18" s="22"/>
      <c r="J18" s="23"/>
      <c r="L18" s="16"/>
    </row>
    <row r="19" spans="1:13" ht="15.75" x14ac:dyDescent="0.25">
      <c r="A19" s="5"/>
      <c r="B19" s="9" t="s">
        <v>25</v>
      </c>
      <c r="C19" s="8" t="s">
        <v>16</v>
      </c>
      <c r="D19" s="44">
        <v>3</v>
      </c>
      <c r="E19" s="45">
        <v>176</v>
      </c>
      <c r="F19" s="46">
        <f t="shared" si="0"/>
        <v>528</v>
      </c>
      <c r="H19" s="24"/>
      <c r="I19" s="22"/>
      <c r="J19" s="23"/>
      <c r="L19" s="16"/>
    </row>
    <row r="20" spans="1:13" ht="15.75" x14ac:dyDescent="0.25">
      <c r="A20" s="5"/>
      <c r="B20" s="9" t="s">
        <v>26</v>
      </c>
      <c r="C20" s="8" t="s">
        <v>16</v>
      </c>
      <c r="D20" s="44">
        <v>3</v>
      </c>
      <c r="E20" s="45">
        <v>176</v>
      </c>
      <c r="F20" s="46">
        <f t="shared" si="0"/>
        <v>528</v>
      </c>
      <c r="H20" s="24"/>
      <c r="I20" s="22"/>
      <c r="J20" s="23"/>
      <c r="L20" s="16"/>
    </row>
    <row r="21" spans="1:13" ht="47.25" x14ac:dyDescent="0.2">
      <c r="A21" s="7"/>
      <c r="B21" s="2" t="s">
        <v>27</v>
      </c>
      <c r="C21" s="8" t="s">
        <v>10</v>
      </c>
      <c r="D21" s="45">
        <v>14.98</v>
      </c>
      <c r="E21" s="45">
        <v>40</v>
      </c>
      <c r="F21" s="46">
        <f t="shared" si="0"/>
        <v>599.20000000000005</v>
      </c>
      <c r="H21" s="21"/>
      <c r="I21" s="22"/>
      <c r="J21" s="23"/>
      <c r="L21" s="16"/>
    </row>
    <row r="22" spans="1:13" ht="47.25" x14ac:dyDescent="0.2">
      <c r="A22" s="7"/>
      <c r="B22" s="2" t="s">
        <v>28</v>
      </c>
      <c r="C22" s="8" t="s">
        <v>10</v>
      </c>
      <c r="D22" s="45">
        <v>14.98</v>
      </c>
      <c r="E22" s="45">
        <v>40</v>
      </c>
      <c r="F22" s="46">
        <f t="shared" si="0"/>
        <v>599.20000000000005</v>
      </c>
      <c r="H22" s="21"/>
      <c r="I22" s="22"/>
      <c r="J22" s="23"/>
      <c r="L22" s="16"/>
    </row>
    <row r="23" spans="1:13" ht="15.75" x14ac:dyDescent="0.25">
      <c r="A23" s="5"/>
      <c r="B23" s="9" t="s">
        <v>29</v>
      </c>
      <c r="C23" s="8" t="s">
        <v>13</v>
      </c>
      <c r="D23" s="47">
        <v>27.2</v>
      </c>
      <c r="E23" s="45">
        <v>24</v>
      </c>
      <c r="F23" s="46">
        <f t="shared" si="0"/>
        <v>652.79999999999995</v>
      </c>
      <c r="H23" s="25"/>
      <c r="I23" s="22"/>
      <c r="J23" s="23"/>
      <c r="L23" s="16"/>
    </row>
    <row r="24" spans="1:13" ht="47.25" x14ac:dyDescent="0.2">
      <c r="A24" s="7"/>
      <c r="B24" s="2" t="s">
        <v>30</v>
      </c>
      <c r="C24" s="8" t="s">
        <v>16</v>
      </c>
      <c r="D24" s="44">
        <v>1</v>
      </c>
      <c r="E24" s="45">
        <v>200</v>
      </c>
      <c r="F24" s="46">
        <f t="shared" si="0"/>
        <v>200</v>
      </c>
      <c r="H24" s="24"/>
      <c r="I24" s="22"/>
      <c r="J24" s="23"/>
      <c r="L24" s="16"/>
    </row>
    <row r="25" spans="1:13" ht="47.25" x14ac:dyDescent="0.2">
      <c r="A25" s="7"/>
      <c r="B25" s="2" t="s">
        <v>31</v>
      </c>
      <c r="C25" s="8" t="s">
        <v>16</v>
      </c>
      <c r="D25" s="44">
        <v>1</v>
      </c>
      <c r="E25" s="46">
        <v>960</v>
      </c>
      <c r="F25" s="46">
        <f t="shared" si="0"/>
        <v>960</v>
      </c>
      <c r="H25" s="24"/>
      <c r="I25" s="22"/>
      <c r="J25" s="23"/>
      <c r="L25" s="16"/>
    </row>
    <row r="26" spans="1:13" ht="47.25" x14ac:dyDescent="0.2">
      <c r="A26" s="7"/>
      <c r="B26" s="2" t="s">
        <v>32</v>
      </c>
      <c r="C26" s="8" t="s">
        <v>16</v>
      </c>
      <c r="D26" s="44">
        <v>1</v>
      </c>
      <c r="E26" s="46">
        <v>960</v>
      </c>
      <c r="F26" s="46">
        <f t="shared" si="0"/>
        <v>960</v>
      </c>
      <c r="H26" s="24"/>
      <c r="I26" s="22"/>
      <c r="J26" s="23"/>
      <c r="L26" s="16"/>
    </row>
    <row r="27" spans="1:13" ht="15.75" x14ac:dyDescent="0.25">
      <c r="A27" s="5"/>
      <c r="B27" s="6" t="s">
        <v>33</v>
      </c>
      <c r="C27" s="5"/>
      <c r="D27" s="50"/>
      <c r="E27" s="50"/>
      <c r="F27" s="48">
        <f>F26+F25+F24+F23+F22+F21+F20+F19+F18+F17+F16+F15+F14+F13+F12+F11+F10+F9+F8+F7+F6</f>
        <v>48870.76</v>
      </c>
      <c r="H27" s="20"/>
      <c r="I27" s="20"/>
      <c r="J27" s="26"/>
      <c r="M27" s="17"/>
    </row>
    <row r="28" spans="1:13" ht="15.75" x14ac:dyDescent="0.25">
      <c r="A28" s="5"/>
      <c r="B28" s="6" t="s">
        <v>34</v>
      </c>
      <c r="C28" s="5"/>
      <c r="D28" s="50"/>
      <c r="E28" s="49">
        <v>0</v>
      </c>
      <c r="F28" s="50"/>
      <c r="H28" s="20"/>
      <c r="I28" s="27"/>
      <c r="J28" s="20"/>
    </row>
    <row r="29" spans="1:13" ht="63" x14ac:dyDescent="0.2">
      <c r="A29" s="2"/>
      <c r="B29" s="2" t="s">
        <v>35</v>
      </c>
      <c r="C29" s="10" t="s">
        <v>10</v>
      </c>
      <c r="D29" s="45">
        <v>40.450000000000003</v>
      </c>
      <c r="E29" s="45">
        <v>400</v>
      </c>
      <c r="F29" s="46">
        <f>E29*D29</f>
        <v>16180.000000000002</v>
      </c>
      <c r="H29" s="21"/>
      <c r="I29" s="22"/>
      <c r="J29" s="28"/>
      <c r="L29" s="16"/>
    </row>
    <row r="30" spans="1:13" ht="63" x14ac:dyDescent="0.2">
      <c r="A30" s="2"/>
      <c r="B30" s="2" t="s">
        <v>36</v>
      </c>
      <c r="C30" s="10" t="s">
        <v>10</v>
      </c>
      <c r="D30" s="45">
        <v>353.49</v>
      </c>
      <c r="E30" s="45">
        <v>440</v>
      </c>
      <c r="F30" s="46">
        <f t="shared" ref="F30:F54" si="1">E30*D30</f>
        <v>155535.6</v>
      </c>
      <c r="H30" s="21"/>
      <c r="I30" s="22"/>
      <c r="J30" s="28"/>
      <c r="L30" s="16"/>
    </row>
    <row r="31" spans="1:13" ht="78.75" x14ac:dyDescent="0.2">
      <c r="A31" s="2"/>
      <c r="B31" s="9" t="s">
        <v>37</v>
      </c>
      <c r="C31" s="8" t="s">
        <v>10</v>
      </c>
      <c r="D31" s="45">
        <v>269.14999999999998</v>
      </c>
      <c r="E31" s="45">
        <v>480</v>
      </c>
      <c r="F31" s="46">
        <f t="shared" si="1"/>
        <v>129191.99999999999</v>
      </c>
      <c r="H31" s="21"/>
      <c r="I31" s="22"/>
      <c r="J31" s="28"/>
      <c r="L31" s="16"/>
    </row>
    <row r="32" spans="1:13" ht="110.25" x14ac:dyDescent="0.2">
      <c r="A32" s="2"/>
      <c r="B32" s="2" t="s">
        <v>38</v>
      </c>
      <c r="C32" s="10" t="s">
        <v>10</v>
      </c>
      <c r="D32" s="45">
        <v>131.28</v>
      </c>
      <c r="E32" s="45">
        <v>400</v>
      </c>
      <c r="F32" s="46">
        <f t="shared" si="1"/>
        <v>52512</v>
      </c>
      <c r="H32" s="21"/>
      <c r="I32" s="22"/>
      <c r="J32" s="28"/>
      <c r="L32" s="16"/>
    </row>
    <row r="33" spans="1:12" ht="78.75" x14ac:dyDescent="0.2">
      <c r="A33" s="2"/>
      <c r="B33" s="2" t="s">
        <v>39</v>
      </c>
      <c r="C33" s="8" t="s">
        <v>10</v>
      </c>
      <c r="D33" s="45">
        <v>17.47</v>
      </c>
      <c r="E33" s="45">
        <v>400</v>
      </c>
      <c r="F33" s="46">
        <f t="shared" si="1"/>
        <v>6988</v>
      </c>
      <c r="H33" s="21"/>
      <c r="I33" s="22"/>
      <c r="J33" s="28"/>
      <c r="L33" s="16"/>
    </row>
    <row r="34" spans="1:12" ht="110.25" x14ac:dyDescent="0.2">
      <c r="A34" s="2"/>
      <c r="B34" s="9" t="s">
        <v>40</v>
      </c>
      <c r="C34" s="8" t="s">
        <v>10</v>
      </c>
      <c r="D34" s="45">
        <v>9.09</v>
      </c>
      <c r="E34" s="45">
        <v>400</v>
      </c>
      <c r="F34" s="46">
        <f t="shared" si="1"/>
        <v>3636</v>
      </c>
      <c r="H34" s="21"/>
      <c r="I34" s="22"/>
      <c r="J34" s="28"/>
      <c r="L34" s="16"/>
    </row>
    <row r="35" spans="1:12" ht="78.75" x14ac:dyDescent="0.2">
      <c r="A35" s="2"/>
      <c r="B35" s="2" t="s">
        <v>41</v>
      </c>
      <c r="C35" s="10" t="s">
        <v>10</v>
      </c>
      <c r="D35" s="45">
        <v>128.36000000000001</v>
      </c>
      <c r="E35" s="45">
        <v>440</v>
      </c>
      <c r="F35" s="46">
        <f t="shared" si="1"/>
        <v>56478.400000000009</v>
      </c>
      <c r="H35" s="21"/>
      <c r="I35" s="22"/>
      <c r="J35" s="28"/>
      <c r="L35" s="16"/>
    </row>
    <row r="36" spans="1:12" ht="110.25" x14ac:dyDescent="0.2">
      <c r="A36" s="2"/>
      <c r="B36" s="2" t="s">
        <v>42</v>
      </c>
      <c r="C36" s="10" t="s">
        <v>10</v>
      </c>
      <c r="D36" s="45">
        <v>98.99</v>
      </c>
      <c r="E36" s="45">
        <v>400</v>
      </c>
      <c r="F36" s="46">
        <f t="shared" si="1"/>
        <v>39596</v>
      </c>
      <c r="H36" s="21"/>
      <c r="I36" s="22"/>
      <c r="J36" s="28"/>
      <c r="L36" s="16"/>
    </row>
    <row r="37" spans="1:12" ht="110.25" x14ac:dyDescent="0.2">
      <c r="A37" s="2"/>
      <c r="B37" s="2" t="s">
        <v>43</v>
      </c>
      <c r="C37" s="10" t="s">
        <v>10</v>
      </c>
      <c r="D37" s="45">
        <v>7.98</v>
      </c>
      <c r="E37" s="45">
        <v>400</v>
      </c>
      <c r="F37" s="46">
        <f t="shared" si="1"/>
        <v>3192</v>
      </c>
      <c r="H37" s="21"/>
      <c r="I37" s="22"/>
      <c r="J37" s="28"/>
      <c r="L37" s="16"/>
    </row>
    <row r="38" spans="1:12" ht="63" x14ac:dyDescent="0.2">
      <c r="A38" s="2"/>
      <c r="B38" s="2" t="s">
        <v>44</v>
      </c>
      <c r="C38" s="10" t="s">
        <v>10</v>
      </c>
      <c r="D38" s="45">
        <v>71.41</v>
      </c>
      <c r="E38" s="45">
        <v>544</v>
      </c>
      <c r="F38" s="46">
        <f t="shared" si="1"/>
        <v>38847.040000000001</v>
      </c>
      <c r="H38" s="21"/>
      <c r="I38" s="22"/>
      <c r="J38" s="28"/>
      <c r="L38" s="16"/>
    </row>
    <row r="39" spans="1:12" ht="110.25" x14ac:dyDescent="0.2">
      <c r="A39" s="2"/>
      <c r="B39" s="2" t="s">
        <v>45</v>
      </c>
      <c r="C39" s="10" t="s">
        <v>10</v>
      </c>
      <c r="D39" s="45">
        <v>16.28</v>
      </c>
      <c r="E39" s="45">
        <v>560</v>
      </c>
      <c r="F39" s="46">
        <f t="shared" si="1"/>
        <v>9116.8000000000011</v>
      </c>
      <c r="H39" s="21"/>
      <c r="I39" s="22"/>
      <c r="J39" s="28"/>
      <c r="L39" s="16"/>
    </row>
    <row r="40" spans="1:12" ht="47.25" x14ac:dyDescent="0.2">
      <c r="A40" s="2"/>
      <c r="B40" s="9" t="s">
        <v>46</v>
      </c>
      <c r="C40" s="10" t="s">
        <v>10</v>
      </c>
      <c r="D40" s="45">
        <v>171.58</v>
      </c>
      <c r="E40" s="45">
        <v>304</v>
      </c>
      <c r="F40" s="46">
        <f t="shared" si="1"/>
        <v>52160.320000000007</v>
      </c>
      <c r="H40" s="21"/>
      <c r="I40" s="22"/>
      <c r="J40" s="28"/>
      <c r="L40" s="16"/>
    </row>
    <row r="41" spans="1:12" ht="94.5" x14ac:dyDescent="0.2">
      <c r="A41" s="2"/>
      <c r="B41" s="2" t="s">
        <v>47</v>
      </c>
      <c r="C41" s="8" t="s">
        <v>10</v>
      </c>
      <c r="D41" s="45">
        <v>8.4600000000000009</v>
      </c>
      <c r="E41" s="45">
        <v>320</v>
      </c>
      <c r="F41" s="46">
        <f t="shared" si="1"/>
        <v>2707.2000000000003</v>
      </c>
      <c r="H41" s="21"/>
      <c r="I41" s="22"/>
      <c r="J41" s="28"/>
      <c r="L41" s="16"/>
    </row>
    <row r="42" spans="1:12" ht="63" x14ac:dyDescent="0.2">
      <c r="A42" s="2"/>
      <c r="B42" s="2" t="s">
        <v>48</v>
      </c>
      <c r="C42" s="10" t="s">
        <v>10</v>
      </c>
      <c r="D42" s="45">
        <v>249.89</v>
      </c>
      <c r="E42" s="45">
        <v>320</v>
      </c>
      <c r="F42" s="46">
        <f t="shared" si="1"/>
        <v>79964.799999999988</v>
      </c>
      <c r="H42" s="21"/>
      <c r="I42" s="22"/>
      <c r="J42" s="28"/>
      <c r="L42" s="16"/>
    </row>
    <row r="43" spans="1:12" ht="63" x14ac:dyDescent="0.2">
      <c r="A43" s="2"/>
      <c r="B43" s="2" t="s">
        <v>49</v>
      </c>
      <c r="C43" s="10" t="s">
        <v>10</v>
      </c>
      <c r="D43" s="45">
        <v>3.89</v>
      </c>
      <c r="E43" s="45">
        <v>320</v>
      </c>
      <c r="F43" s="46">
        <f t="shared" si="1"/>
        <v>1244.8</v>
      </c>
      <c r="H43" s="21"/>
      <c r="I43" s="22"/>
      <c r="J43" s="28"/>
      <c r="L43" s="16"/>
    </row>
    <row r="44" spans="1:12" ht="63" x14ac:dyDescent="0.2">
      <c r="A44" s="2"/>
      <c r="B44" s="2" t="s">
        <v>50</v>
      </c>
      <c r="C44" s="10" t="s">
        <v>10</v>
      </c>
      <c r="D44" s="45">
        <v>90.06</v>
      </c>
      <c r="E44" s="45">
        <v>320</v>
      </c>
      <c r="F44" s="46">
        <f t="shared" si="1"/>
        <v>28819.200000000001</v>
      </c>
      <c r="H44" s="21"/>
      <c r="I44" s="22"/>
      <c r="J44" s="28"/>
      <c r="L44" s="16"/>
    </row>
    <row r="45" spans="1:12" ht="78.75" x14ac:dyDescent="0.2">
      <c r="A45" s="2"/>
      <c r="B45" s="2" t="s">
        <v>51</v>
      </c>
      <c r="C45" s="8" t="s">
        <v>10</v>
      </c>
      <c r="D45" s="45">
        <v>19.510000000000002</v>
      </c>
      <c r="E45" s="45">
        <v>320</v>
      </c>
      <c r="F45" s="46">
        <f t="shared" si="1"/>
        <v>6243.2000000000007</v>
      </c>
      <c r="H45" s="21"/>
      <c r="I45" s="22"/>
      <c r="J45" s="28"/>
      <c r="L45" s="16"/>
    </row>
    <row r="46" spans="1:12" ht="63" x14ac:dyDescent="0.2">
      <c r="A46" s="2"/>
      <c r="B46" s="2" t="s">
        <v>52</v>
      </c>
      <c r="C46" s="10" t="s">
        <v>10</v>
      </c>
      <c r="D46" s="47">
        <v>161.1</v>
      </c>
      <c r="E46" s="45">
        <v>320</v>
      </c>
      <c r="F46" s="46">
        <f t="shared" si="1"/>
        <v>51552</v>
      </c>
      <c r="H46" s="25"/>
      <c r="I46" s="22"/>
      <c r="J46" s="28"/>
      <c r="L46" s="16"/>
    </row>
    <row r="47" spans="1:12" ht="63" x14ac:dyDescent="0.2">
      <c r="A47" s="2"/>
      <c r="B47" s="2" t="s">
        <v>53</v>
      </c>
      <c r="C47" s="10" t="s">
        <v>10</v>
      </c>
      <c r="D47" s="45">
        <v>28.38</v>
      </c>
      <c r="E47" s="45">
        <v>320</v>
      </c>
      <c r="F47" s="46">
        <f t="shared" si="1"/>
        <v>9081.6</v>
      </c>
      <c r="H47" s="21"/>
      <c r="I47" s="22"/>
      <c r="J47" s="28"/>
      <c r="L47" s="16"/>
    </row>
    <row r="48" spans="1:12" ht="94.5" x14ac:dyDescent="0.2">
      <c r="A48" s="2"/>
      <c r="B48" s="2" t="s">
        <v>54</v>
      </c>
      <c r="C48" s="8" t="s">
        <v>10</v>
      </c>
      <c r="D48" s="45">
        <v>182.41</v>
      </c>
      <c r="E48" s="45">
        <v>320</v>
      </c>
      <c r="F48" s="46">
        <f t="shared" si="1"/>
        <v>58371.199999999997</v>
      </c>
      <c r="H48" s="21"/>
      <c r="I48" s="22"/>
      <c r="J48" s="28"/>
      <c r="L48" s="16"/>
    </row>
    <row r="49" spans="1:13" ht="47.25" x14ac:dyDescent="0.2">
      <c r="A49" s="7"/>
      <c r="B49" s="2" t="s">
        <v>55</v>
      </c>
      <c r="C49" s="8" t="s">
        <v>13</v>
      </c>
      <c r="D49" s="44">
        <v>477</v>
      </c>
      <c r="E49" s="45">
        <v>12</v>
      </c>
      <c r="F49" s="46">
        <f t="shared" si="1"/>
        <v>5724</v>
      </c>
      <c r="H49" s="24"/>
      <c r="I49" s="29"/>
      <c r="J49" s="28"/>
      <c r="L49" s="16"/>
    </row>
    <row r="50" spans="1:13" ht="63" x14ac:dyDescent="0.2">
      <c r="A50" s="2"/>
      <c r="B50" s="2" t="s">
        <v>56</v>
      </c>
      <c r="C50" s="10" t="s">
        <v>16</v>
      </c>
      <c r="D50" s="44">
        <v>20</v>
      </c>
      <c r="E50" s="45">
        <v>200</v>
      </c>
      <c r="F50" s="46">
        <f t="shared" si="1"/>
        <v>4000</v>
      </c>
      <c r="H50" s="24"/>
      <c r="I50" s="22"/>
      <c r="J50" s="28"/>
      <c r="L50" s="16"/>
    </row>
    <row r="51" spans="1:13" ht="63" x14ac:dyDescent="0.2">
      <c r="A51" s="2"/>
      <c r="B51" s="2" t="s">
        <v>57</v>
      </c>
      <c r="C51" s="10" t="s">
        <v>10</v>
      </c>
      <c r="D51" s="45">
        <v>20.55</v>
      </c>
      <c r="E51" s="45">
        <v>400</v>
      </c>
      <c r="F51" s="46">
        <f t="shared" si="1"/>
        <v>8220</v>
      </c>
      <c r="H51" s="21"/>
      <c r="I51" s="22"/>
      <c r="J51" s="28"/>
      <c r="L51" s="16"/>
    </row>
    <row r="52" spans="1:13" ht="47.25" x14ac:dyDescent="0.2">
      <c r="A52" s="7"/>
      <c r="B52" s="2" t="s">
        <v>58</v>
      </c>
      <c r="C52" s="8" t="s">
        <v>10</v>
      </c>
      <c r="D52" s="45">
        <v>6.57</v>
      </c>
      <c r="E52" s="45">
        <v>360</v>
      </c>
      <c r="F52" s="46">
        <f t="shared" si="1"/>
        <v>2365.2000000000003</v>
      </c>
      <c r="H52" s="21"/>
      <c r="I52" s="22"/>
      <c r="J52" s="28"/>
      <c r="L52" s="16"/>
    </row>
    <row r="53" spans="1:13" ht="31.5" x14ac:dyDescent="0.2">
      <c r="A53" s="7"/>
      <c r="B53" s="9" t="s">
        <v>59</v>
      </c>
      <c r="C53" s="8" t="s">
        <v>16</v>
      </c>
      <c r="D53" s="44">
        <v>2</v>
      </c>
      <c r="E53" s="46">
        <v>800</v>
      </c>
      <c r="F53" s="46">
        <f t="shared" si="1"/>
        <v>1600</v>
      </c>
      <c r="H53" s="24"/>
      <c r="I53" s="22"/>
      <c r="J53" s="28"/>
      <c r="L53" s="16"/>
    </row>
    <row r="54" spans="1:13" ht="31.5" x14ac:dyDescent="0.2">
      <c r="A54" s="7"/>
      <c r="B54" s="9" t="s">
        <v>60</v>
      </c>
      <c r="C54" s="8" t="s">
        <v>16</v>
      </c>
      <c r="D54" s="44">
        <v>1</v>
      </c>
      <c r="E54" s="46">
        <v>800</v>
      </c>
      <c r="F54" s="46">
        <f t="shared" si="1"/>
        <v>800</v>
      </c>
      <c r="H54" s="24"/>
      <c r="I54" s="22"/>
      <c r="J54" s="28"/>
      <c r="L54" s="16"/>
    </row>
    <row r="55" spans="1:13" ht="15.75" x14ac:dyDescent="0.25">
      <c r="A55" s="5"/>
      <c r="B55" s="6" t="s">
        <v>61</v>
      </c>
      <c r="C55" s="5"/>
      <c r="D55" s="50"/>
      <c r="E55" s="45">
        <v>0</v>
      </c>
      <c r="F55" s="48">
        <f>F54+F53+F52+F51+F50+F49+F48+F47+F46+F45+F44+F43+F42+F41+F40+F39+F38+F37+F36+F35+F34+F33+F32+F31+F30+F29</f>
        <v>824127.36</v>
      </c>
      <c r="H55" s="20"/>
      <c r="I55" s="21"/>
      <c r="J55" s="26"/>
      <c r="M55" s="17"/>
    </row>
    <row r="56" spans="1:13" ht="15.75" x14ac:dyDescent="0.25">
      <c r="A56" s="5"/>
      <c r="B56" s="6" t="s">
        <v>62</v>
      </c>
      <c r="C56" s="5"/>
      <c r="D56" s="50"/>
      <c r="E56" s="49">
        <v>0</v>
      </c>
      <c r="F56" s="50"/>
      <c r="H56" s="20"/>
      <c r="I56" s="30"/>
      <c r="J56" s="20"/>
    </row>
    <row r="57" spans="1:13" ht="15.75" x14ac:dyDescent="0.25">
      <c r="A57" s="5"/>
      <c r="B57" s="9" t="s">
        <v>63</v>
      </c>
      <c r="C57" s="8" t="s">
        <v>10</v>
      </c>
      <c r="D57" s="45">
        <v>1202.53</v>
      </c>
      <c r="E57" s="45">
        <v>112</v>
      </c>
      <c r="F57" s="46">
        <f>E57*D57</f>
        <v>134683.35999999999</v>
      </c>
      <c r="H57" s="31"/>
      <c r="I57" s="15"/>
      <c r="J57" s="23"/>
      <c r="L57" s="16"/>
    </row>
    <row r="58" spans="1:13" ht="47.25" x14ac:dyDescent="0.2">
      <c r="A58" s="7"/>
      <c r="B58" s="2" t="s">
        <v>64</v>
      </c>
      <c r="C58" s="8" t="s">
        <v>10</v>
      </c>
      <c r="D58" s="47">
        <v>35.9</v>
      </c>
      <c r="E58" s="45">
        <v>320</v>
      </c>
      <c r="F58" s="46">
        <f t="shared" ref="F58:F79" si="2">E58*D58</f>
        <v>11488</v>
      </c>
      <c r="H58" s="32"/>
      <c r="I58" s="15"/>
      <c r="J58" s="23"/>
      <c r="L58" s="16"/>
    </row>
    <row r="59" spans="1:13" ht="47.25" x14ac:dyDescent="0.2">
      <c r="A59" s="7"/>
      <c r="B59" s="2" t="s">
        <v>65</v>
      </c>
      <c r="C59" s="8" t="s">
        <v>10</v>
      </c>
      <c r="D59" s="45">
        <v>37.53</v>
      </c>
      <c r="E59" s="45">
        <v>440</v>
      </c>
      <c r="F59" s="46">
        <f t="shared" si="2"/>
        <v>16513.2</v>
      </c>
      <c r="H59" s="33"/>
      <c r="I59" s="15"/>
      <c r="J59" s="23"/>
      <c r="L59" s="16"/>
    </row>
    <row r="60" spans="1:13" ht="94.5" x14ac:dyDescent="0.2">
      <c r="A60" s="2"/>
      <c r="B60" s="2" t="s">
        <v>66</v>
      </c>
      <c r="C60" s="8" t="s">
        <v>13</v>
      </c>
      <c r="D60" s="47">
        <v>139.30000000000001</v>
      </c>
      <c r="E60" s="45">
        <v>544</v>
      </c>
      <c r="F60" s="46">
        <f t="shared" si="2"/>
        <v>75779.200000000012</v>
      </c>
      <c r="H60" s="34"/>
      <c r="I60" s="15"/>
      <c r="J60" s="23"/>
      <c r="L60" s="16"/>
    </row>
    <row r="61" spans="1:13" ht="78.75" x14ac:dyDescent="0.2">
      <c r="A61" s="2"/>
      <c r="B61" s="9" t="s">
        <v>67</v>
      </c>
      <c r="C61" s="8" t="s">
        <v>10</v>
      </c>
      <c r="D61" s="45">
        <v>813.52</v>
      </c>
      <c r="E61" s="45">
        <v>200</v>
      </c>
      <c r="F61" s="46">
        <f t="shared" si="2"/>
        <v>162704</v>
      </c>
      <c r="H61" s="33"/>
      <c r="I61" s="15"/>
      <c r="J61" s="23"/>
      <c r="L61" s="16"/>
    </row>
    <row r="62" spans="1:13" ht="110.25" x14ac:dyDescent="0.2">
      <c r="A62" s="2"/>
      <c r="B62" s="9" t="s">
        <v>68</v>
      </c>
      <c r="C62" s="8" t="s">
        <v>10</v>
      </c>
      <c r="D62" s="45">
        <v>80.11</v>
      </c>
      <c r="E62" s="45">
        <v>176</v>
      </c>
      <c r="F62" s="46">
        <f t="shared" si="2"/>
        <v>14099.36</v>
      </c>
      <c r="H62" s="33"/>
      <c r="I62" s="15"/>
      <c r="J62" s="23"/>
      <c r="L62" s="16"/>
    </row>
    <row r="63" spans="1:13" ht="94.5" x14ac:dyDescent="0.2">
      <c r="A63" s="2"/>
      <c r="B63" s="9" t="s">
        <v>69</v>
      </c>
      <c r="C63" s="10" t="s">
        <v>10</v>
      </c>
      <c r="D63" s="45">
        <v>260.55</v>
      </c>
      <c r="E63" s="45">
        <v>176</v>
      </c>
      <c r="F63" s="46">
        <f t="shared" si="2"/>
        <v>45856.800000000003</v>
      </c>
      <c r="H63" s="35"/>
      <c r="I63" s="15"/>
      <c r="J63" s="23"/>
      <c r="L63" s="16"/>
    </row>
    <row r="64" spans="1:13" ht="78.75" x14ac:dyDescent="0.2">
      <c r="A64" s="2"/>
      <c r="B64" s="9" t="s">
        <v>70</v>
      </c>
      <c r="C64" s="8" t="s">
        <v>10</v>
      </c>
      <c r="D64" s="45">
        <v>48.35</v>
      </c>
      <c r="E64" s="45">
        <v>200</v>
      </c>
      <c r="F64" s="46">
        <f t="shared" si="2"/>
        <v>9670</v>
      </c>
      <c r="H64" s="33"/>
      <c r="I64" s="15"/>
      <c r="J64" s="23"/>
      <c r="L64" s="16"/>
    </row>
    <row r="65" spans="1:13" ht="31.5" x14ac:dyDescent="0.25">
      <c r="A65" s="5"/>
      <c r="B65" s="9" t="s">
        <v>71</v>
      </c>
      <c r="C65" s="8" t="s">
        <v>13</v>
      </c>
      <c r="D65" s="47">
        <v>92.7</v>
      </c>
      <c r="E65" s="45">
        <v>160</v>
      </c>
      <c r="F65" s="46">
        <f t="shared" si="2"/>
        <v>14832</v>
      </c>
      <c r="H65" s="32"/>
      <c r="I65" s="15"/>
      <c r="J65" s="23"/>
      <c r="L65" s="16"/>
    </row>
    <row r="66" spans="1:13" ht="94.5" x14ac:dyDescent="0.2">
      <c r="A66" s="2"/>
      <c r="B66" s="2" t="s">
        <v>72</v>
      </c>
      <c r="C66" s="8" t="s">
        <v>16</v>
      </c>
      <c r="D66" s="44">
        <v>8</v>
      </c>
      <c r="E66" s="45">
        <v>520</v>
      </c>
      <c r="F66" s="46">
        <f t="shared" si="2"/>
        <v>4160</v>
      </c>
      <c r="H66" s="36"/>
      <c r="I66" s="15"/>
      <c r="J66" s="23"/>
      <c r="L66" s="16"/>
    </row>
    <row r="67" spans="1:13" ht="94.5" x14ac:dyDescent="0.2">
      <c r="A67" s="2"/>
      <c r="B67" s="2" t="s">
        <v>73</v>
      </c>
      <c r="C67" s="8" t="s">
        <v>16</v>
      </c>
      <c r="D67" s="44">
        <v>100</v>
      </c>
      <c r="E67" s="45">
        <v>520</v>
      </c>
      <c r="F67" s="46">
        <f t="shared" si="2"/>
        <v>52000</v>
      </c>
      <c r="H67" s="37"/>
      <c r="I67" s="15"/>
      <c r="J67" s="23"/>
      <c r="L67" s="16"/>
    </row>
    <row r="68" spans="1:13" ht="47.25" x14ac:dyDescent="0.2">
      <c r="A68" s="7"/>
      <c r="B68" s="2" t="s">
        <v>74</v>
      </c>
      <c r="C68" s="8" t="s">
        <v>10</v>
      </c>
      <c r="D68" s="45">
        <v>48.27</v>
      </c>
      <c r="E68" s="45">
        <v>200</v>
      </c>
      <c r="F68" s="46">
        <f t="shared" si="2"/>
        <v>9654</v>
      </c>
      <c r="H68" s="33"/>
      <c r="I68" s="15"/>
      <c r="J68" s="23"/>
      <c r="L68" s="16"/>
    </row>
    <row r="69" spans="1:13" ht="47.25" x14ac:dyDescent="0.2">
      <c r="A69" s="7"/>
      <c r="B69" s="2" t="s">
        <v>75</v>
      </c>
      <c r="C69" s="8" t="s">
        <v>10</v>
      </c>
      <c r="D69" s="45">
        <v>33.69</v>
      </c>
      <c r="E69" s="45">
        <v>200</v>
      </c>
      <c r="F69" s="46">
        <f t="shared" si="2"/>
        <v>6738</v>
      </c>
      <c r="H69" s="33"/>
      <c r="I69" s="15"/>
      <c r="J69" s="23"/>
      <c r="L69" s="16"/>
    </row>
    <row r="70" spans="1:13" ht="63" x14ac:dyDescent="0.2">
      <c r="A70" s="2"/>
      <c r="B70" s="2" t="s">
        <v>76</v>
      </c>
      <c r="C70" s="10" t="s">
        <v>10</v>
      </c>
      <c r="D70" s="45">
        <v>89.66</v>
      </c>
      <c r="E70" s="45">
        <v>360</v>
      </c>
      <c r="F70" s="46">
        <f t="shared" si="2"/>
        <v>32277.599999999999</v>
      </c>
      <c r="H70" s="35"/>
      <c r="I70" s="15"/>
      <c r="J70" s="23"/>
      <c r="L70" s="16"/>
    </row>
    <row r="71" spans="1:13" ht="63" x14ac:dyDescent="0.2">
      <c r="A71" s="2"/>
      <c r="B71" s="2" t="s">
        <v>77</v>
      </c>
      <c r="C71" s="10" t="s">
        <v>10</v>
      </c>
      <c r="D71" s="45">
        <v>864.21</v>
      </c>
      <c r="E71" s="45">
        <v>120</v>
      </c>
      <c r="F71" s="46">
        <f t="shared" si="2"/>
        <v>103705.20000000001</v>
      </c>
      <c r="H71" s="35"/>
      <c r="I71" s="15"/>
      <c r="J71" s="23"/>
      <c r="L71" s="16"/>
    </row>
    <row r="72" spans="1:13" ht="47.25" x14ac:dyDescent="0.2">
      <c r="A72" s="2"/>
      <c r="B72" s="9" t="s">
        <v>78</v>
      </c>
      <c r="C72" s="10" t="s">
        <v>10</v>
      </c>
      <c r="D72" s="47">
        <v>80.5</v>
      </c>
      <c r="E72" s="45">
        <v>120</v>
      </c>
      <c r="F72" s="46">
        <f t="shared" si="2"/>
        <v>9660</v>
      </c>
      <c r="H72" s="38"/>
      <c r="I72" s="15"/>
      <c r="J72" s="23"/>
      <c r="L72" s="16"/>
    </row>
    <row r="73" spans="1:13" ht="47.25" x14ac:dyDescent="0.2">
      <c r="A73" s="2"/>
      <c r="B73" s="9" t="s">
        <v>79</v>
      </c>
      <c r="C73" s="10" t="s">
        <v>10</v>
      </c>
      <c r="D73" s="45">
        <v>81.96</v>
      </c>
      <c r="E73" s="45">
        <v>280</v>
      </c>
      <c r="F73" s="46">
        <f t="shared" si="2"/>
        <v>22948.799999999999</v>
      </c>
      <c r="H73" s="35"/>
      <c r="I73" s="15"/>
      <c r="J73" s="23"/>
      <c r="L73" s="16"/>
    </row>
    <row r="74" spans="1:13" ht="47.25" x14ac:dyDescent="0.2">
      <c r="A74" s="7"/>
      <c r="B74" s="2" t="s">
        <v>80</v>
      </c>
      <c r="C74" s="8" t="s">
        <v>10</v>
      </c>
      <c r="D74" s="45">
        <v>131.22</v>
      </c>
      <c r="E74" s="45">
        <v>120</v>
      </c>
      <c r="F74" s="46">
        <f t="shared" si="2"/>
        <v>15746.4</v>
      </c>
      <c r="H74" s="33"/>
      <c r="I74" s="15"/>
      <c r="J74" s="23"/>
      <c r="L74" s="16"/>
    </row>
    <row r="75" spans="1:13" ht="63" x14ac:dyDescent="0.2">
      <c r="A75" s="7"/>
      <c r="B75" s="2" t="s">
        <v>81</v>
      </c>
      <c r="C75" s="8" t="s">
        <v>13</v>
      </c>
      <c r="D75" s="44">
        <v>20</v>
      </c>
      <c r="E75" s="45">
        <v>200</v>
      </c>
      <c r="F75" s="46">
        <f t="shared" si="2"/>
        <v>4000</v>
      </c>
      <c r="H75" s="36"/>
      <c r="I75" s="15"/>
      <c r="J75" s="23"/>
      <c r="L75" s="16"/>
    </row>
    <row r="76" spans="1:13" ht="47.25" x14ac:dyDescent="0.2">
      <c r="A76" s="7"/>
      <c r="B76" s="2" t="s">
        <v>82</v>
      </c>
      <c r="C76" s="8" t="s">
        <v>13</v>
      </c>
      <c r="D76" s="47">
        <v>15.6</v>
      </c>
      <c r="E76" s="45">
        <v>200</v>
      </c>
      <c r="F76" s="46">
        <f t="shared" si="2"/>
        <v>3120</v>
      </c>
      <c r="H76" s="32"/>
      <c r="I76" s="15"/>
      <c r="J76" s="23"/>
      <c r="L76" s="16"/>
    </row>
    <row r="77" spans="1:13" ht="31.5" x14ac:dyDescent="0.25">
      <c r="A77" s="5"/>
      <c r="B77" s="2" t="s">
        <v>83</v>
      </c>
      <c r="C77" s="8" t="s">
        <v>13</v>
      </c>
      <c r="D77" s="45">
        <v>438.77</v>
      </c>
      <c r="E77" s="45">
        <v>96</v>
      </c>
      <c r="F77" s="46">
        <f t="shared" si="2"/>
        <v>42121.919999999998</v>
      </c>
      <c r="H77" s="33"/>
      <c r="I77" s="15"/>
      <c r="J77" s="23"/>
      <c r="L77" s="16"/>
    </row>
    <row r="78" spans="1:13" ht="47.25" x14ac:dyDescent="0.2">
      <c r="A78" s="7"/>
      <c r="B78" s="2" t="s">
        <v>84</v>
      </c>
      <c r="C78" s="8" t="s">
        <v>13</v>
      </c>
      <c r="D78" s="45">
        <v>27.81</v>
      </c>
      <c r="E78" s="45">
        <v>120</v>
      </c>
      <c r="F78" s="46">
        <f t="shared" si="2"/>
        <v>3337.2</v>
      </c>
      <c r="H78" s="33"/>
      <c r="I78" s="15"/>
      <c r="J78" s="23"/>
      <c r="L78" s="16"/>
    </row>
    <row r="79" spans="1:13" ht="31.5" x14ac:dyDescent="0.2">
      <c r="A79" s="7"/>
      <c r="B79" s="9" t="s">
        <v>85</v>
      </c>
      <c r="C79" s="8" t="s">
        <v>13</v>
      </c>
      <c r="D79" s="45">
        <v>93.51</v>
      </c>
      <c r="E79" s="45">
        <v>96</v>
      </c>
      <c r="F79" s="46">
        <f t="shared" si="2"/>
        <v>8976.9600000000009</v>
      </c>
      <c r="H79" s="33"/>
      <c r="I79" s="15"/>
      <c r="J79" s="23"/>
      <c r="L79" s="16"/>
    </row>
    <row r="80" spans="1:13" ht="15.75" x14ac:dyDescent="0.25">
      <c r="A80" s="5"/>
      <c r="B80" s="6" t="s">
        <v>86</v>
      </c>
      <c r="C80" s="5"/>
      <c r="D80" s="50"/>
      <c r="E80" s="45">
        <v>0</v>
      </c>
      <c r="F80" s="48">
        <f>F79+F78+F77+F76+F75+F74+F73+F72+F71+F70+F69+F68+F67+F66+F65+F64+F63+F62+F61+F60+F59+F58+F57</f>
        <v>804071.99999999988</v>
      </c>
      <c r="H80" s="20"/>
      <c r="I80" s="39"/>
      <c r="J80" s="26"/>
      <c r="L80" s="16"/>
      <c r="M80" s="17"/>
    </row>
    <row r="81" spans="1:13" ht="15.75" x14ac:dyDescent="0.25">
      <c r="A81" s="5"/>
      <c r="B81" s="6" t="s">
        <v>87</v>
      </c>
      <c r="C81" s="5"/>
      <c r="D81" s="50"/>
      <c r="E81" s="49">
        <v>0</v>
      </c>
      <c r="F81" s="50"/>
      <c r="H81" s="20"/>
      <c r="I81" s="27"/>
      <c r="J81" s="20"/>
      <c r="L81" s="16"/>
    </row>
    <row r="82" spans="1:13" ht="47.25" x14ac:dyDescent="0.2">
      <c r="A82" s="7"/>
      <c r="B82" s="2" t="s">
        <v>88</v>
      </c>
      <c r="C82" s="8" t="s">
        <v>10</v>
      </c>
      <c r="D82" s="45">
        <v>1961.66</v>
      </c>
      <c r="E82" s="45">
        <v>256</v>
      </c>
      <c r="F82" s="46">
        <f>E82*D82</f>
        <v>502184.96000000002</v>
      </c>
      <c r="H82" s="31"/>
      <c r="I82" s="15"/>
      <c r="J82" s="23"/>
      <c r="L82" s="16"/>
    </row>
    <row r="83" spans="1:13" ht="15.75" x14ac:dyDescent="0.25">
      <c r="A83" s="5"/>
      <c r="B83" s="6" t="s">
        <v>89</v>
      </c>
      <c r="C83" s="5"/>
      <c r="D83" s="50"/>
      <c r="E83" s="45">
        <v>0</v>
      </c>
      <c r="F83" s="48">
        <f>F82</f>
        <v>502184.96000000002</v>
      </c>
      <c r="H83" s="20"/>
      <c r="I83" s="39"/>
      <c r="J83" s="26"/>
      <c r="M83" s="17"/>
    </row>
    <row r="84" spans="1:13" ht="15.75" x14ac:dyDescent="0.25">
      <c r="A84" s="5"/>
      <c r="B84" s="6" t="s">
        <v>90</v>
      </c>
      <c r="C84" s="5"/>
      <c r="D84" s="50"/>
      <c r="E84" s="49">
        <v>0</v>
      </c>
      <c r="F84" s="50"/>
      <c r="H84" s="20"/>
      <c r="I84" s="27"/>
      <c r="J84" s="20"/>
    </row>
    <row r="85" spans="1:13" ht="47.25" x14ac:dyDescent="0.2">
      <c r="A85" s="7"/>
      <c r="B85" s="2" t="s">
        <v>91</v>
      </c>
      <c r="C85" s="8" t="s">
        <v>10</v>
      </c>
      <c r="D85" s="45">
        <v>712.77</v>
      </c>
      <c r="E85" s="45">
        <v>360</v>
      </c>
      <c r="F85" s="46">
        <f>E85*D85</f>
        <v>256597.19999999998</v>
      </c>
      <c r="H85" s="40"/>
      <c r="I85" s="29"/>
      <c r="J85" s="23"/>
      <c r="L85" s="16"/>
    </row>
    <row r="86" spans="1:13" ht="47.25" x14ac:dyDescent="0.2">
      <c r="A86" s="7"/>
      <c r="B86" s="2" t="s">
        <v>92</v>
      </c>
      <c r="C86" s="8" t="s">
        <v>10</v>
      </c>
      <c r="D86" s="45">
        <v>21.69</v>
      </c>
      <c r="E86" s="45">
        <v>360</v>
      </c>
      <c r="F86" s="46">
        <f t="shared" ref="F86:F97" si="3">E86*D86</f>
        <v>7808.4000000000005</v>
      </c>
      <c r="H86" s="40"/>
      <c r="I86" s="29"/>
      <c r="J86" s="23"/>
      <c r="L86" s="16"/>
    </row>
    <row r="87" spans="1:13" ht="47.25" x14ac:dyDescent="0.2">
      <c r="A87" s="2"/>
      <c r="B87" s="9" t="s">
        <v>93</v>
      </c>
      <c r="C87" s="10" t="s">
        <v>10</v>
      </c>
      <c r="D87" s="45">
        <v>323.55</v>
      </c>
      <c r="E87" s="45">
        <v>320</v>
      </c>
      <c r="F87" s="46">
        <f t="shared" si="3"/>
        <v>103536</v>
      </c>
      <c r="H87" s="41"/>
      <c r="I87" s="29"/>
      <c r="J87" s="23"/>
      <c r="L87" s="16"/>
    </row>
    <row r="88" spans="1:13" ht="47.25" x14ac:dyDescent="0.2">
      <c r="A88" s="7"/>
      <c r="B88" s="2" t="s">
        <v>94</v>
      </c>
      <c r="C88" s="8" t="s">
        <v>10</v>
      </c>
      <c r="D88" s="45">
        <v>137.16</v>
      </c>
      <c r="E88" s="45">
        <v>320</v>
      </c>
      <c r="F88" s="46">
        <f t="shared" si="3"/>
        <v>43891.199999999997</v>
      </c>
      <c r="H88" s="40"/>
      <c r="I88" s="29"/>
      <c r="J88" s="23"/>
      <c r="L88" s="16"/>
    </row>
    <row r="89" spans="1:13" ht="47.25" x14ac:dyDescent="0.2">
      <c r="A89" s="7"/>
      <c r="B89" s="2" t="s">
        <v>95</v>
      </c>
      <c r="C89" s="8" t="s">
        <v>10</v>
      </c>
      <c r="D89" s="45">
        <v>55.08</v>
      </c>
      <c r="E89" s="45">
        <v>304</v>
      </c>
      <c r="F89" s="46">
        <f t="shared" si="3"/>
        <v>16744.32</v>
      </c>
      <c r="H89" s="40"/>
      <c r="I89" s="29"/>
      <c r="J89" s="23"/>
      <c r="L89" s="16"/>
    </row>
    <row r="90" spans="1:13" ht="47.25" x14ac:dyDescent="0.2">
      <c r="A90" s="7"/>
      <c r="B90" s="2" t="s">
        <v>96</v>
      </c>
      <c r="C90" s="8" t="s">
        <v>10</v>
      </c>
      <c r="D90" s="45">
        <v>41.08</v>
      </c>
      <c r="E90" s="45">
        <v>232</v>
      </c>
      <c r="F90" s="46">
        <f t="shared" si="3"/>
        <v>9530.56</v>
      </c>
      <c r="H90" s="40"/>
      <c r="I90" s="29"/>
      <c r="J90" s="23"/>
      <c r="L90" s="16"/>
    </row>
    <row r="91" spans="1:13" ht="15.75" x14ac:dyDescent="0.25">
      <c r="A91" s="5"/>
      <c r="B91" s="9" t="s">
        <v>97</v>
      </c>
      <c r="C91" s="8" t="s">
        <v>10</v>
      </c>
      <c r="D91" s="45">
        <v>62.86</v>
      </c>
      <c r="E91" s="45">
        <v>232</v>
      </c>
      <c r="F91" s="46">
        <f t="shared" si="3"/>
        <v>14583.52</v>
      </c>
      <c r="H91" s="40"/>
      <c r="I91" s="29"/>
      <c r="J91" s="23"/>
      <c r="L91" s="16"/>
    </row>
    <row r="92" spans="1:13" ht="47.25" x14ac:dyDescent="0.2">
      <c r="A92" s="7"/>
      <c r="B92" s="2" t="s">
        <v>98</v>
      </c>
      <c r="C92" s="8" t="s">
        <v>13</v>
      </c>
      <c r="D92" s="47">
        <v>819.4</v>
      </c>
      <c r="E92" s="45">
        <v>20</v>
      </c>
      <c r="F92" s="46">
        <f t="shared" si="3"/>
        <v>16388</v>
      </c>
      <c r="H92" s="32"/>
      <c r="I92" s="29"/>
      <c r="J92" s="23"/>
      <c r="L92" s="16"/>
    </row>
    <row r="93" spans="1:13" ht="31.5" x14ac:dyDescent="0.25">
      <c r="A93" s="5"/>
      <c r="B93" s="9" t="s">
        <v>99</v>
      </c>
      <c r="C93" s="8" t="s">
        <v>13</v>
      </c>
      <c r="D93" s="45">
        <v>45.58</v>
      </c>
      <c r="E93" s="45">
        <v>88</v>
      </c>
      <c r="F93" s="46">
        <f t="shared" si="3"/>
        <v>4011.04</v>
      </c>
      <c r="H93" s="40"/>
      <c r="I93" s="29"/>
      <c r="J93" s="23"/>
      <c r="L93" s="16"/>
    </row>
    <row r="94" spans="1:13" ht="31.5" x14ac:dyDescent="0.25">
      <c r="A94" s="5"/>
      <c r="B94" s="9" t="s">
        <v>100</v>
      </c>
      <c r="C94" s="8" t="s">
        <v>13</v>
      </c>
      <c r="D94" s="45">
        <v>9.52</v>
      </c>
      <c r="E94" s="45">
        <v>88</v>
      </c>
      <c r="F94" s="46">
        <f t="shared" si="3"/>
        <v>837.76</v>
      </c>
      <c r="H94" s="40"/>
      <c r="I94" s="29"/>
      <c r="J94" s="23"/>
      <c r="L94" s="16"/>
    </row>
    <row r="95" spans="1:13" ht="31.5" x14ac:dyDescent="0.25">
      <c r="A95" s="5"/>
      <c r="B95" s="9" t="s">
        <v>101</v>
      </c>
      <c r="C95" s="8" t="s">
        <v>13</v>
      </c>
      <c r="D95" s="44">
        <v>32</v>
      </c>
      <c r="E95" s="45">
        <v>88</v>
      </c>
      <c r="F95" s="46">
        <f t="shared" si="3"/>
        <v>2816</v>
      </c>
      <c r="H95" s="36"/>
      <c r="I95" s="29"/>
      <c r="J95" s="23"/>
      <c r="L95" s="16"/>
    </row>
    <row r="96" spans="1:13" ht="94.5" x14ac:dyDescent="0.2">
      <c r="A96" s="2"/>
      <c r="B96" s="2" t="s">
        <v>102</v>
      </c>
      <c r="C96" s="10" t="s">
        <v>10</v>
      </c>
      <c r="D96" s="45">
        <v>471.46</v>
      </c>
      <c r="E96" s="45">
        <v>276</v>
      </c>
      <c r="F96" s="46">
        <f t="shared" si="3"/>
        <v>130122.95999999999</v>
      </c>
      <c r="H96" s="41"/>
      <c r="I96" s="29"/>
      <c r="J96" s="23"/>
      <c r="L96" s="16"/>
    </row>
    <row r="97" spans="1:13" ht="47.25" x14ac:dyDescent="0.2">
      <c r="A97" s="7"/>
      <c r="B97" s="2" t="s">
        <v>103</v>
      </c>
      <c r="C97" s="8" t="s">
        <v>10</v>
      </c>
      <c r="D97" s="45">
        <v>657.72</v>
      </c>
      <c r="E97" s="45">
        <v>224</v>
      </c>
      <c r="F97" s="46">
        <f t="shared" si="3"/>
        <v>147329.28</v>
      </c>
      <c r="H97" s="40"/>
      <c r="I97" s="29"/>
      <c r="J97" s="23"/>
      <c r="L97" s="16"/>
    </row>
    <row r="98" spans="1:13" ht="15.75" x14ac:dyDescent="0.2">
      <c r="A98" s="7"/>
      <c r="B98" s="6" t="s">
        <v>104</v>
      </c>
      <c r="C98" s="7"/>
      <c r="D98" s="50"/>
      <c r="E98" s="49">
        <v>0</v>
      </c>
      <c r="F98" s="48">
        <f>F97+F96+F95+F94+F93+F92+F91+F90+F89+F88+F87+F86+F85</f>
        <v>754196.24</v>
      </c>
      <c r="H98" s="42"/>
      <c r="I98" s="27"/>
      <c r="J98" s="26"/>
      <c r="M98" s="17"/>
    </row>
    <row r="99" spans="1:13" ht="15.75" x14ac:dyDescent="0.2">
      <c r="A99" s="7"/>
      <c r="B99" s="6" t="s">
        <v>105</v>
      </c>
      <c r="C99" s="7"/>
      <c r="D99" s="50"/>
      <c r="E99" s="49">
        <v>0</v>
      </c>
      <c r="F99" s="50"/>
      <c r="H99" s="42"/>
      <c r="I99" s="27"/>
      <c r="J99" s="42"/>
    </row>
    <row r="100" spans="1:13" ht="15.75" x14ac:dyDescent="0.25">
      <c r="A100" s="5"/>
      <c r="B100" s="9" t="s">
        <v>106</v>
      </c>
      <c r="C100" s="8" t="s">
        <v>10</v>
      </c>
      <c r="D100" s="45">
        <v>86.36</v>
      </c>
      <c r="E100" s="45">
        <v>240</v>
      </c>
      <c r="F100" s="46">
        <f>E100*D100</f>
        <v>20726.400000000001</v>
      </c>
      <c r="H100" s="40"/>
      <c r="I100" s="22"/>
      <c r="J100" s="23"/>
      <c r="L100" s="16"/>
    </row>
    <row r="101" spans="1:13" ht="110.25" x14ac:dyDescent="0.2">
      <c r="A101" s="2"/>
      <c r="B101" s="2" t="s">
        <v>107</v>
      </c>
      <c r="C101" s="10" t="s">
        <v>10</v>
      </c>
      <c r="D101" s="45">
        <v>113.03</v>
      </c>
      <c r="E101" s="45">
        <v>312</v>
      </c>
      <c r="F101" s="46">
        <f t="shared" ref="F101:F115" si="4">E101*D101</f>
        <v>35265.360000000001</v>
      </c>
      <c r="H101" s="41"/>
      <c r="I101" s="22"/>
      <c r="J101" s="23"/>
      <c r="L101" s="16"/>
    </row>
    <row r="102" spans="1:13" ht="15.75" x14ac:dyDescent="0.25">
      <c r="A102" s="5"/>
      <c r="B102" s="9" t="s">
        <v>108</v>
      </c>
      <c r="C102" s="8" t="s">
        <v>10</v>
      </c>
      <c r="D102" s="45">
        <v>113.03</v>
      </c>
      <c r="E102" s="45">
        <v>320</v>
      </c>
      <c r="F102" s="46">
        <f t="shared" si="4"/>
        <v>36169.599999999999</v>
      </c>
      <c r="H102" s="40"/>
      <c r="I102" s="22"/>
      <c r="J102" s="23"/>
      <c r="L102" s="16"/>
    </row>
    <row r="103" spans="1:13" ht="15.75" x14ac:dyDescent="0.25">
      <c r="A103" s="5"/>
      <c r="B103" s="9" t="s">
        <v>109</v>
      </c>
      <c r="C103" s="8" t="s">
        <v>16</v>
      </c>
      <c r="D103" s="44">
        <v>4</v>
      </c>
      <c r="E103" s="45">
        <v>520</v>
      </c>
      <c r="F103" s="46">
        <f t="shared" si="4"/>
        <v>2080</v>
      </c>
      <c r="H103" s="36"/>
      <c r="I103" s="22"/>
      <c r="J103" s="23"/>
      <c r="L103" s="16"/>
    </row>
    <row r="104" spans="1:13" ht="15.75" x14ac:dyDescent="0.25">
      <c r="A104" s="5"/>
      <c r="B104" s="9" t="s">
        <v>110</v>
      </c>
      <c r="C104" s="8" t="s">
        <v>16</v>
      </c>
      <c r="D104" s="44">
        <v>2</v>
      </c>
      <c r="E104" s="45">
        <v>520</v>
      </c>
      <c r="F104" s="46">
        <f t="shared" si="4"/>
        <v>1040</v>
      </c>
      <c r="H104" s="36"/>
      <c r="I104" s="22"/>
      <c r="J104" s="23"/>
      <c r="L104" s="16"/>
    </row>
    <row r="105" spans="1:13" ht="15.75" x14ac:dyDescent="0.25">
      <c r="A105" s="5"/>
      <c r="B105" s="9" t="s">
        <v>111</v>
      </c>
      <c r="C105" s="8" t="s">
        <v>16</v>
      </c>
      <c r="D105" s="44">
        <v>1</v>
      </c>
      <c r="E105" s="45">
        <v>520</v>
      </c>
      <c r="F105" s="46">
        <f t="shared" si="4"/>
        <v>520</v>
      </c>
      <c r="H105" s="36"/>
      <c r="I105" s="22"/>
      <c r="J105" s="23"/>
      <c r="L105" s="16"/>
    </row>
    <row r="106" spans="1:13" ht="15.75" x14ac:dyDescent="0.25">
      <c r="A106" s="5"/>
      <c r="B106" s="9" t="s">
        <v>112</v>
      </c>
      <c r="C106" s="8" t="s">
        <v>16</v>
      </c>
      <c r="D106" s="44">
        <v>27</v>
      </c>
      <c r="E106" s="45">
        <v>520</v>
      </c>
      <c r="F106" s="46">
        <f t="shared" si="4"/>
        <v>14040</v>
      </c>
      <c r="H106" s="36"/>
      <c r="I106" s="22"/>
      <c r="J106" s="23"/>
      <c r="L106" s="16"/>
    </row>
    <row r="107" spans="1:13" ht="15.75" x14ac:dyDescent="0.25">
      <c r="A107" s="5"/>
      <c r="B107" s="9" t="s">
        <v>113</v>
      </c>
      <c r="C107" s="8" t="s">
        <v>16</v>
      </c>
      <c r="D107" s="44">
        <v>1</v>
      </c>
      <c r="E107" s="45">
        <v>520</v>
      </c>
      <c r="F107" s="46">
        <f t="shared" si="4"/>
        <v>520</v>
      </c>
      <c r="H107" s="36"/>
      <c r="I107" s="22"/>
      <c r="J107" s="23"/>
      <c r="L107" s="16"/>
    </row>
    <row r="108" spans="1:13" ht="15.75" x14ac:dyDescent="0.25">
      <c r="A108" s="5"/>
      <c r="B108" s="9" t="s">
        <v>114</v>
      </c>
      <c r="C108" s="8" t="s">
        <v>16</v>
      </c>
      <c r="D108" s="44">
        <v>9</v>
      </c>
      <c r="E108" s="45">
        <v>520</v>
      </c>
      <c r="F108" s="46">
        <f t="shared" si="4"/>
        <v>4680</v>
      </c>
      <c r="H108" s="36"/>
      <c r="I108" s="22"/>
      <c r="J108" s="23"/>
      <c r="L108" s="16"/>
    </row>
    <row r="109" spans="1:13" ht="15.75" x14ac:dyDescent="0.25">
      <c r="A109" s="5"/>
      <c r="B109" s="9" t="s">
        <v>115</v>
      </c>
      <c r="C109" s="8" t="s">
        <v>16</v>
      </c>
      <c r="D109" s="44">
        <v>1</v>
      </c>
      <c r="E109" s="45">
        <v>520</v>
      </c>
      <c r="F109" s="46">
        <f t="shared" si="4"/>
        <v>520</v>
      </c>
      <c r="H109" s="36"/>
      <c r="I109" s="22"/>
      <c r="J109" s="23"/>
      <c r="L109" s="16"/>
    </row>
    <row r="110" spans="1:13" ht="15.75" x14ac:dyDescent="0.25">
      <c r="A110" s="5"/>
      <c r="B110" s="9" t="s">
        <v>116</v>
      </c>
      <c r="C110" s="8" t="s">
        <v>16</v>
      </c>
      <c r="D110" s="44">
        <v>1</v>
      </c>
      <c r="E110" s="45">
        <v>520</v>
      </c>
      <c r="F110" s="46">
        <f t="shared" si="4"/>
        <v>520</v>
      </c>
      <c r="H110" s="36"/>
      <c r="I110" s="22"/>
      <c r="J110" s="23"/>
      <c r="L110" s="16"/>
    </row>
    <row r="111" spans="1:13" ht="31.5" x14ac:dyDescent="0.2">
      <c r="A111" s="7"/>
      <c r="B111" s="9" t="s">
        <v>117</v>
      </c>
      <c r="C111" s="8" t="s">
        <v>16</v>
      </c>
      <c r="D111" s="44">
        <v>108</v>
      </c>
      <c r="E111" s="45">
        <v>176</v>
      </c>
      <c r="F111" s="46">
        <f t="shared" si="4"/>
        <v>19008</v>
      </c>
      <c r="H111" s="37"/>
      <c r="I111" s="22"/>
      <c r="J111" s="23"/>
      <c r="L111" s="16"/>
    </row>
    <row r="112" spans="1:13" ht="31.5" x14ac:dyDescent="0.25">
      <c r="A112" s="5"/>
      <c r="B112" s="9" t="s">
        <v>118</v>
      </c>
      <c r="C112" s="8" t="s">
        <v>16</v>
      </c>
      <c r="D112" s="44">
        <v>92</v>
      </c>
      <c r="E112" s="45">
        <v>80</v>
      </c>
      <c r="F112" s="46">
        <f t="shared" si="4"/>
        <v>7360</v>
      </c>
      <c r="H112" s="36"/>
      <c r="I112" s="22"/>
      <c r="J112" s="23"/>
      <c r="L112" s="16"/>
    </row>
    <row r="113" spans="1:13" ht="31.5" x14ac:dyDescent="0.25">
      <c r="A113" s="5"/>
      <c r="B113" s="9" t="s">
        <v>119</v>
      </c>
      <c r="C113" s="8" t="s">
        <v>10</v>
      </c>
      <c r="D113" s="47">
        <v>14.4</v>
      </c>
      <c r="E113" s="45">
        <v>36</v>
      </c>
      <c r="F113" s="46">
        <f t="shared" si="4"/>
        <v>518.4</v>
      </c>
      <c r="H113" s="32"/>
      <c r="I113" s="22"/>
      <c r="J113" s="23"/>
      <c r="L113" s="16"/>
    </row>
    <row r="114" spans="1:13" ht="15.75" x14ac:dyDescent="0.25">
      <c r="A114" s="5"/>
      <c r="B114" s="9" t="s">
        <v>120</v>
      </c>
      <c r="C114" s="8" t="s">
        <v>10</v>
      </c>
      <c r="D114" s="47">
        <v>14.4</v>
      </c>
      <c r="E114" s="45">
        <v>176</v>
      </c>
      <c r="F114" s="46">
        <f t="shared" si="4"/>
        <v>2534.4</v>
      </c>
      <c r="H114" s="32"/>
      <c r="I114" s="22"/>
      <c r="J114" s="23"/>
      <c r="L114" s="16"/>
    </row>
    <row r="115" spans="1:13" ht="31.5" x14ac:dyDescent="0.2">
      <c r="A115" s="7"/>
      <c r="B115" s="9" t="s">
        <v>121</v>
      </c>
      <c r="C115" s="8" t="s">
        <v>16</v>
      </c>
      <c r="D115" s="44">
        <v>1203</v>
      </c>
      <c r="E115" s="45">
        <v>20</v>
      </c>
      <c r="F115" s="46">
        <f t="shared" si="4"/>
        <v>24060</v>
      </c>
      <c r="H115" s="37"/>
      <c r="I115" s="29"/>
      <c r="J115" s="23"/>
      <c r="L115" s="16"/>
    </row>
    <row r="116" spans="1:13" ht="15.75" x14ac:dyDescent="0.25">
      <c r="A116" s="5"/>
      <c r="B116" s="11" t="s">
        <v>122</v>
      </c>
      <c r="C116" s="12"/>
      <c r="D116" s="50"/>
      <c r="E116" s="50"/>
      <c r="F116" s="48">
        <f>F115+F114+F113+F112+F111+F110+F109+F108+F107+F106+F105+F104+F103+F102+F101+F100</f>
        <v>169562.16</v>
      </c>
      <c r="H116" s="20"/>
      <c r="I116" s="20"/>
      <c r="J116" s="26"/>
      <c r="M116" s="17"/>
    </row>
    <row r="117" spans="1:13" ht="31.5" x14ac:dyDescent="0.25">
      <c r="A117" s="5"/>
      <c r="B117" s="13"/>
      <c r="C117" s="14"/>
      <c r="D117" s="51" t="s">
        <v>123</v>
      </c>
      <c r="E117" s="50"/>
      <c r="F117" s="48">
        <f>F116+F98+F83+F80+F55+F27</f>
        <v>3103013.4799999995</v>
      </c>
      <c r="H117" s="43"/>
      <c r="I117" s="20"/>
      <c r="J117" s="26"/>
    </row>
  </sheetData>
  <mergeCells count="3">
    <mergeCell ref="A1:F1"/>
    <mergeCell ref="B116:C116"/>
    <mergeCell ref="B117:C1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Пользователь</cp:lastModifiedBy>
  <dcterms:created xsi:type="dcterms:W3CDTF">2017-10-19T12:43:34Z</dcterms:created>
  <dcterms:modified xsi:type="dcterms:W3CDTF">2017-10-19T13:30:35Z</dcterms:modified>
</cp:coreProperties>
</file>