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БИЗНЕС\РАБОТА\РАБОТА - ПРОЕКТЫ 2018\Заказы в разработке\Москва (с.Остафьево)\Смета для рабочих\"/>
    </mc:Choice>
  </mc:AlternateContent>
  <bookViews>
    <workbookView xWindow="0" yWindow="0" windowWidth="28800" windowHeight="12330"/>
  </bookViews>
  <sheets>
    <sheet name="ж.д. 1-6 оферта (2)" sheetId="1" r:id="rId1"/>
  </sheets>
  <definedNames>
    <definedName name="_xlnm.Print_Area" localSheetId="0">'ж.д. 1-6 оферта (2)'!$A$1:$H$86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H54" i="1"/>
  <c r="H15" i="1"/>
  <c r="H17" i="1"/>
  <c r="H19" i="1"/>
  <c r="H21" i="1"/>
  <c r="H25" i="1"/>
  <c r="H27" i="1"/>
  <c r="H29" i="1"/>
  <c r="H31" i="1"/>
  <c r="H33" i="1"/>
  <c r="H35" i="1"/>
  <c r="H37" i="1"/>
  <c r="H39" i="1"/>
  <c r="H41" i="1"/>
  <c r="H43" i="1"/>
  <c r="H52" i="1"/>
  <c r="H56" i="1"/>
  <c r="H58" i="1"/>
  <c r="H60" i="1"/>
  <c r="H62" i="1"/>
  <c r="H64" i="1"/>
  <c r="H68" i="1"/>
  <c r="H13" i="1"/>
  <c r="F51" i="1" l="1"/>
  <c r="F45" i="1" l="1"/>
  <c r="F44" i="1"/>
  <c r="F42" i="1"/>
  <c r="F23" i="1"/>
  <c r="H23" i="1" l="1"/>
  <c r="H45" i="1"/>
  <c r="F12" i="1"/>
  <c r="H80" i="1" l="1"/>
</calcChain>
</file>

<file path=xl/sharedStrings.xml><?xml version="1.0" encoding="utf-8"?>
<sst xmlns="http://schemas.openxmlformats.org/spreadsheetml/2006/main" count="131" uniqueCount="89">
  <si>
    <t>Название организации (ИНН)</t>
  </si>
  <si>
    <t>Марка комплекта рабочих чертежей:</t>
  </si>
  <si>
    <t>№№ пп</t>
  </si>
  <si>
    <t>Код</t>
  </si>
  <si>
    <t>Наименование работ</t>
  </si>
  <si>
    <t>Ед. изм.</t>
  </si>
  <si>
    <t>Норма расхода</t>
  </si>
  <si>
    <t>Объем</t>
  </si>
  <si>
    <t>СМР</t>
  </si>
  <si>
    <t>1</t>
  </si>
  <si>
    <t>Устройство ограждающих конструкций Жилого дома №1</t>
  </si>
  <si>
    <t>1.1</t>
  </si>
  <si>
    <t>Устройство прижимной стены из кирпича рядового полнотелого толщ. 120мм армированного сеткой 50х50х3 В500 через 4 ряда кирпича</t>
  </si>
  <si>
    <t>м2</t>
  </si>
  <si>
    <t>1.2</t>
  </si>
  <si>
    <t>Кладка из бетонных блоков СКЦ 1 ПЛП, 190мм</t>
  </si>
  <si>
    <t>1.3</t>
  </si>
  <si>
    <t>Кладка стен из блоков ячеистого  бетона D600 толщ 200мм</t>
  </si>
  <si>
    <t>м3</t>
  </si>
  <si>
    <t>1.4</t>
  </si>
  <si>
    <t>Кладка стен из блоков ячеистого  бетона D600 толщ 250мм</t>
  </si>
  <si>
    <t>1.5</t>
  </si>
  <si>
    <t>Кладка стен из блоков ячеистого  бетона D300 толщ 300мм</t>
  </si>
  <si>
    <t>1.6</t>
  </si>
  <si>
    <t>Кладка наружных стен из кирпича строительного  одинарного толщ 120мм</t>
  </si>
  <si>
    <t>1.7</t>
  </si>
  <si>
    <t>Облицовка кирпичом одинарным
толщ. 250мм</t>
  </si>
  <si>
    <t>1.8</t>
  </si>
  <si>
    <t>Облицовка "белым" кирпичом одинарным
толщ. 120мм</t>
  </si>
  <si>
    <t>1.9</t>
  </si>
  <si>
    <t>Облицовка "светло-серым" кирпичом одинарным
толщ. 120мм</t>
  </si>
  <si>
    <t>1.10</t>
  </si>
  <si>
    <t>Облицовка "тёмно-коричневым" кирпичом одинарным толщ. 120мм</t>
  </si>
  <si>
    <t>1.11</t>
  </si>
  <si>
    <t>Облицовка "белым" лицевым пустотелым кирпичом толщ. 250мм</t>
  </si>
  <si>
    <t>1.12</t>
  </si>
  <si>
    <t>Теплоизоляция плитами минераловатными
толщ. 100мм</t>
  </si>
  <si>
    <t>1.13</t>
  </si>
  <si>
    <t>Теплоизоляция плитами минераловатными
толщ. 120мм</t>
  </si>
  <si>
    <t>1.14</t>
  </si>
  <si>
    <t xml:space="preserve">Теплоизоляция плитами минераловатными
толщ. толщ. 50мм </t>
  </si>
  <si>
    <t>1.15</t>
  </si>
  <si>
    <t>Теплоизоляция плитами минераловатными
толщ. толщ. 50мм (деф. шов)</t>
  </si>
  <si>
    <t>Плита минераловатная y=145 кг/м3, лб=0,042Вт/м*С</t>
  </si>
  <si>
    <t>1.16</t>
  </si>
  <si>
    <t>Устройство плиты ЦСП толщ 12мм</t>
  </si>
  <si>
    <t>Плита ЦСП 12мм</t>
  </si>
  <si>
    <t>1.17</t>
  </si>
  <si>
    <t xml:space="preserve">Монтаж перемычек металлических огрунтованых 1 сл. ГФ-021 и окрашеных 2 сл. эмали ПФ-115 </t>
  </si>
  <si>
    <t>т</t>
  </si>
  <si>
    <t xml:space="preserve"> - уг.100х10</t>
  </si>
  <si>
    <t xml:space="preserve"> - уг.80х8</t>
  </si>
  <si>
    <t xml:space="preserve"> - уг. 110х7</t>
  </si>
  <si>
    <t xml:space="preserve"> - уг.50х4</t>
  </si>
  <si>
    <t xml:space="preserve"> - полоса 40х4</t>
  </si>
  <si>
    <t>2</t>
  </si>
  <si>
    <t>Устройство внутренних стен и перегородок Жилого дома №1</t>
  </si>
  <si>
    <t>2.1</t>
  </si>
  <si>
    <t>Устройство перегородок из бетонного блока СКЦ 1ПРП толщ. 190мм армированного сеткой 50х50х3 В500 через 3 ряда</t>
  </si>
  <si>
    <t>2.2</t>
  </si>
  <si>
    <t>Кладка из бетонных блоков СКЦ 1ЛГ , 190мм</t>
  </si>
  <si>
    <t>2.3</t>
  </si>
  <si>
    <t>Кладка из бетонных блоков СКЦ 1 ПЛП , 190мм</t>
  </si>
  <si>
    <t>2.4</t>
  </si>
  <si>
    <t>Кладка из бетонных блоков СКЦ 3Л , 90мм</t>
  </si>
  <si>
    <t>2.5</t>
  </si>
  <si>
    <t>Кладка из бетонных блоков СКЦ 3Л , 80мм</t>
  </si>
  <si>
    <t>2.6</t>
  </si>
  <si>
    <t>Устройство перегородок из кирпича рядового полнотелого толщ. 120мм армированного сеткой 50х50х3 В500 через 4 ряда кирпича</t>
  </si>
  <si>
    <t>2.7</t>
  </si>
  <si>
    <t>Устройство перегородок из кирпича рядового полнотелого толщ. 250мм армированного сеткой 50х50х3 В500 через 8 рядов</t>
  </si>
  <si>
    <t>2.8</t>
  </si>
  <si>
    <t>Кладка из газобетонного блока толщ 100мм (утеплитель)</t>
  </si>
  <si>
    <t>2.9</t>
  </si>
  <si>
    <t xml:space="preserve">Монтаж перемычек металлических огрунтованых 1 сл. ГФ-021 и окрашенных 2 сл. эмали ПФ-115 </t>
  </si>
  <si>
    <t xml:space="preserve"> - уг. 100х10</t>
  </si>
  <si>
    <t xml:space="preserve"> - уг. 50х3</t>
  </si>
  <si>
    <t xml:space="preserve"> - уг. 50х5</t>
  </si>
  <si>
    <t xml:space="preserve"> - уг. 63х5</t>
  </si>
  <si>
    <t xml:space="preserve"> - уг. 70х5</t>
  </si>
  <si>
    <t xml:space="preserve"> - уг. 80х6</t>
  </si>
  <si>
    <t xml:space="preserve"> - уг.110х7</t>
  </si>
  <si>
    <t xml:space="preserve"> - ф10 А500С</t>
  </si>
  <si>
    <t xml:space="preserve"> - ф12 А500С</t>
  </si>
  <si>
    <t xml:space="preserve"> - ф16 А500С</t>
  </si>
  <si>
    <t>ВСЕГО ПО ОБЪЕКТУ</t>
  </si>
  <si>
    <t>ВСЕГО</t>
  </si>
  <si>
    <t>Цены для подрядчиков.</t>
  </si>
  <si>
    <t xml:space="preserve">Проживание в общежитии рядом с обьектомза счет заказчика, основные инструменты за счет заказчика, полноценный обед за счет заказчика. Оплата по этим ценам наличными на руки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</si>
</sst>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_р_._-;\-* #,##0.00_р_._-;_-* &quot;-&quot;??_р_._-;_-@_-"/>
    <numFmt numFmtId="167" formatCode="#,##0.00\ &quot;₽&quot;"/>
  </numFmts>
  <fonts count="12" x14ac:knownFonts="1"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0">
    <xf numFmtId="0" fontId="0" fillId="0" borderId="0" xfId="0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4" fillId="3" borderId="10" xfId="0" applyNumberFormat="1" applyFont="1" applyFill="1" applyBorder="1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left" vertical="center" wrapText="1"/>
    </xf>
    <xf numFmtId="0" fontId="4" fillId="3" borderId="10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0" fontId="2" fillId="6" borderId="0" xfId="0" applyNumberFormat="1" applyFont="1" applyFill="1" applyAlignment="1">
      <alignment horizontal="left" vertical="center"/>
    </xf>
    <xf numFmtId="0" fontId="5" fillId="0" borderId="8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5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 wrapText="1"/>
    </xf>
    <xf numFmtId="4" fontId="5" fillId="5" borderId="8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right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4" fillId="4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1" fontId="5" fillId="0" borderId="8" xfId="0" applyNumberFormat="1" applyFont="1" applyBorder="1" applyAlignment="1">
      <alignment horizontal="center" vertical="center"/>
    </xf>
    <xf numFmtId="0" fontId="4" fillId="6" borderId="11" xfId="0" applyNumberFormat="1" applyFont="1" applyFill="1" applyBorder="1" applyAlignment="1">
      <alignment horizontal="left" vertical="center"/>
    </xf>
    <xf numFmtId="0" fontId="4" fillId="6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11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4" fillId="0" borderId="8" xfId="0" applyNumberFormat="1" applyFont="1" applyBorder="1" applyAlignment="1">
      <alignment horizontal="center" vertical="center" wrapText="1"/>
    </xf>
    <xf numFmtId="2" fontId="1" fillId="0" borderId="0" xfId="2" applyNumberFormat="1" applyFont="1" applyAlignment="1">
      <alignment horizontal="left"/>
    </xf>
    <xf numFmtId="2" fontId="2" fillId="0" borderId="0" xfId="2" applyNumberFormat="1" applyFont="1" applyAlignment="1">
      <alignment horizontal="center" wrapText="1"/>
    </xf>
    <xf numFmtId="2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2" applyNumberFormat="1" applyFont="1" applyAlignment="1">
      <alignment horizontal="left"/>
    </xf>
    <xf numFmtId="2" fontId="4" fillId="0" borderId="8" xfId="2" applyNumberFormat="1" applyFont="1" applyBorder="1" applyAlignment="1">
      <alignment horizontal="center" vertical="center" wrapText="1"/>
    </xf>
    <xf numFmtId="2" fontId="4" fillId="3" borderId="10" xfId="2" applyNumberFormat="1" applyFont="1" applyFill="1" applyBorder="1" applyAlignment="1">
      <alignment horizontal="center" vertical="center"/>
    </xf>
    <xf numFmtId="2" fontId="1" fillId="0" borderId="11" xfId="2" applyNumberFormat="1" applyFont="1" applyFill="1" applyBorder="1" applyAlignment="1">
      <alignment horizontal="center" vertical="center"/>
    </xf>
    <xf numFmtId="2" fontId="9" fillId="0" borderId="0" xfId="2" applyNumberFormat="1" applyFont="1"/>
    <xf numFmtId="49" fontId="4" fillId="3" borderId="17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4" fillId="6" borderId="14" xfId="0" applyNumberFormat="1" applyFont="1" applyFill="1" applyBorder="1" applyAlignment="1">
      <alignment horizontal="left" vertical="center"/>
    </xf>
    <xf numFmtId="0" fontId="4" fillId="6" borderId="15" xfId="0" applyNumberFormat="1" applyFont="1" applyFill="1" applyBorder="1" applyAlignment="1">
      <alignment horizontal="left" vertical="center"/>
    </xf>
    <xf numFmtId="0" fontId="4" fillId="6" borderId="15" xfId="0" applyNumberFormat="1" applyFont="1" applyFill="1" applyBorder="1" applyAlignment="1">
      <alignment horizontal="center" vertical="center"/>
    </xf>
    <xf numFmtId="2" fontId="4" fillId="6" borderId="15" xfId="2" applyNumberFormat="1" applyFont="1" applyFill="1" applyBorder="1" applyAlignment="1">
      <alignment horizontal="center" vertical="center"/>
    </xf>
    <xf numFmtId="2" fontId="4" fillId="0" borderId="9" xfId="2" applyNumberFormat="1" applyFont="1" applyBorder="1" applyAlignment="1">
      <alignment horizontal="center" vertical="center" wrapText="1"/>
    </xf>
    <xf numFmtId="2" fontId="4" fillId="3" borderId="18" xfId="2" applyNumberFormat="1" applyFont="1" applyFill="1" applyBorder="1" applyAlignment="1">
      <alignment horizontal="center" vertical="center"/>
    </xf>
    <xf numFmtId="2" fontId="4" fillId="6" borderId="13" xfId="2" applyNumberFormat="1" applyFont="1" applyFill="1" applyBorder="1" applyAlignment="1">
      <alignment horizontal="center" vertical="center"/>
    </xf>
    <xf numFmtId="2" fontId="1" fillId="0" borderId="13" xfId="2" applyNumberFormat="1" applyFont="1" applyFill="1" applyBorder="1" applyAlignment="1">
      <alignment horizontal="center" vertical="center"/>
    </xf>
    <xf numFmtId="2" fontId="4" fillId="6" borderId="16" xfId="2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167" fontId="2" fillId="2" borderId="9" xfId="2" applyNumberFormat="1" applyFont="1" applyFill="1" applyBorder="1" applyAlignment="1">
      <alignment horizontal="center" vertical="center" wrapText="1"/>
    </xf>
    <xf numFmtId="167" fontId="2" fillId="2" borderId="8" xfId="2" applyNumberFormat="1" applyFont="1" applyFill="1" applyBorder="1" applyAlignment="1">
      <alignment horizontal="center" vertical="center" wrapText="1"/>
    </xf>
    <xf numFmtId="167" fontId="4" fillId="6" borderId="11" xfId="2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7" fontId="4" fillId="7" borderId="13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4:J116"/>
  <sheetViews>
    <sheetView tabSelected="1" topLeftCell="A42" zoomScale="85" zoomScaleNormal="85" zoomScaleSheetLayoutView="70" workbookViewId="0">
      <selection activeCell="M62" sqref="M62"/>
    </sheetView>
  </sheetViews>
  <sheetFormatPr defaultColWidth="10.6640625" defaultRowHeight="18.75" outlineLevelRow="1" x14ac:dyDescent="0.3"/>
  <cols>
    <col min="1" max="1" width="7.6640625" style="1" customWidth="1"/>
    <col min="2" max="2" width="22.1640625" style="2" customWidth="1"/>
    <col min="3" max="3" width="58.6640625" style="2" customWidth="1"/>
    <col min="4" max="4" width="9.33203125" style="2" customWidth="1"/>
    <col min="5" max="5" width="12" style="2" customWidth="1"/>
    <col min="6" max="6" width="16.83203125" style="2" customWidth="1"/>
    <col min="7" max="7" width="18.5" style="49" customWidth="1"/>
    <col min="8" max="8" width="22.83203125" style="49" customWidth="1"/>
    <col min="10" max="10" width="22.83203125" customWidth="1"/>
  </cols>
  <sheetData>
    <row r="4" spans="1:8" s="4" customFormat="1" ht="16.5" thickBot="1" x14ac:dyDescent="0.3">
      <c r="A4" s="3"/>
      <c r="B4" s="3"/>
      <c r="C4" s="3"/>
      <c r="D4" s="3"/>
      <c r="E4" s="3"/>
      <c r="F4" s="3"/>
      <c r="G4" s="50"/>
      <c r="H4" s="50"/>
    </row>
    <row r="5" spans="1:8" ht="19.5" thickBot="1" x14ac:dyDescent="0.35">
      <c r="A5" s="5"/>
      <c r="B5" s="5"/>
      <c r="C5" s="6" t="s">
        <v>0</v>
      </c>
      <c r="F5" s="72"/>
      <c r="G5" s="73"/>
      <c r="H5" s="74"/>
    </row>
    <row r="6" spans="1:8" s="9" customFormat="1" x14ac:dyDescent="0.3">
      <c r="A6" s="5"/>
      <c r="B6" s="5"/>
      <c r="C6" s="6"/>
      <c r="D6" s="7"/>
      <c r="E6" s="7"/>
      <c r="F6" s="8"/>
      <c r="G6" s="51"/>
      <c r="H6" s="51"/>
    </row>
    <row r="7" spans="1:8" x14ac:dyDescent="0.2">
      <c r="A7" s="75" t="s">
        <v>87</v>
      </c>
      <c r="B7" s="75"/>
      <c r="C7" s="75"/>
      <c r="D7" s="75"/>
      <c r="E7" s="75"/>
      <c r="F7" s="75"/>
      <c r="G7" s="75"/>
      <c r="H7" s="75"/>
    </row>
    <row r="8" spans="1:8" ht="42.75" customHeight="1" x14ac:dyDescent="0.2">
      <c r="A8" s="88" t="s">
        <v>88</v>
      </c>
      <c r="B8" s="76"/>
      <c r="C8" s="76"/>
      <c r="D8" s="76"/>
      <c r="E8" s="76"/>
      <c r="F8" s="76"/>
      <c r="G8" s="76"/>
      <c r="H8" s="76"/>
    </row>
    <row r="9" spans="1:8" s="4" customFormat="1" ht="16.5" thickBot="1" x14ac:dyDescent="0.3">
      <c r="A9" s="77" t="s">
        <v>1</v>
      </c>
      <c r="B9" s="77"/>
      <c r="C9" s="77"/>
      <c r="D9" s="77"/>
      <c r="E9" s="77"/>
      <c r="F9" s="77"/>
      <c r="G9" s="52"/>
      <c r="H9" s="52"/>
    </row>
    <row r="10" spans="1:8" s="4" customFormat="1" ht="15.75" customHeight="1" x14ac:dyDescent="0.25">
      <c r="A10" s="78" t="s">
        <v>2</v>
      </c>
      <c r="B10" s="80" t="s">
        <v>3</v>
      </c>
      <c r="C10" s="80" t="s">
        <v>4</v>
      </c>
      <c r="D10" s="80" t="s">
        <v>5</v>
      </c>
      <c r="E10" s="80" t="s">
        <v>6</v>
      </c>
      <c r="F10" s="80" t="s">
        <v>7</v>
      </c>
      <c r="G10" s="80"/>
      <c r="H10" s="82"/>
    </row>
    <row r="11" spans="1:8" s="4" customFormat="1" ht="15.75" x14ac:dyDescent="0.25">
      <c r="A11" s="79"/>
      <c r="B11" s="81"/>
      <c r="C11" s="81"/>
      <c r="D11" s="81"/>
      <c r="E11" s="81"/>
      <c r="F11" s="81"/>
      <c r="G11" s="53" t="s">
        <v>8</v>
      </c>
      <c r="H11" s="67" t="s">
        <v>86</v>
      </c>
    </row>
    <row r="12" spans="1:8" s="4" customFormat="1" ht="31.5" x14ac:dyDescent="0.25">
      <c r="A12" s="57" t="s">
        <v>9</v>
      </c>
      <c r="B12" s="10"/>
      <c r="C12" s="11" t="s">
        <v>10</v>
      </c>
      <c r="D12" s="12"/>
      <c r="E12" s="12"/>
      <c r="F12" s="12">
        <f>F13*0.12+F15*0.19+F17+F19+F21+F23*0.12+F25+F27*0.12+F29*0.12+F31*0.12+F33</f>
        <v>6561.9652999999989</v>
      </c>
      <c r="G12" s="54"/>
      <c r="H12" s="68"/>
    </row>
    <row r="13" spans="1:8" s="18" customFormat="1" ht="63" x14ac:dyDescent="0.2">
      <c r="A13" s="58" t="s">
        <v>11</v>
      </c>
      <c r="B13" s="14"/>
      <c r="C13" s="15" t="s">
        <v>12</v>
      </c>
      <c r="D13" s="16" t="s">
        <v>13</v>
      </c>
      <c r="E13" s="16"/>
      <c r="F13" s="17">
        <v>247.17</v>
      </c>
      <c r="G13" s="86">
        <v>420</v>
      </c>
      <c r="H13" s="85">
        <f>F13*G13</f>
        <v>103811.4</v>
      </c>
    </row>
    <row r="14" spans="1:8" s="18" customFormat="1" ht="15.75" x14ac:dyDescent="0.2">
      <c r="A14" s="58"/>
      <c r="B14" s="48"/>
      <c r="C14" s="19"/>
      <c r="D14" s="20"/>
      <c r="E14" s="21"/>
      <c r="F14" s="22"/>
      <c r="G14" s="86"/>
      <c r="H14" s="85"/>
    </row>
    <row r="15" spans="1:8" s="18" customFormat="1" ht="15.75" x14ac:dyDescent="0.2">
      <c r="A15" s="58" t="s">
        <v>14</v>
      </c>
      <c r="B15" s="23"/>
      <c r="C15" s="15" t="s">
        <v>15</v>
      </c>
      <c r="D15" s="16" t="s">
        <v>13</v>
      </c>
      <c r="E15" s="16"/>
      <c r="F15" s="17">
        <v>67.349999999999994</v>
      </c>
      <c r="G15" s="86">
        <v>420</v>
      </c>
      <c r="H15" s="85">
        <f>F15*G15</f>
        <v>28286.999999999996</v>
      </c>
    </row>
    <row r="16" spans="1:8" s="18" customFormat="1" ht="15.75" x14ac:dyDescent="0.2">
      <c r="A16" s="58"/>
      <c r="B16" s="48"/>
      <c r="C16" s="19"/>
      <c r="D16" s="20"/>
      <c r="E16" s="21"/>
      <c r="F16" s="22"/>
      <c r="G16" s="86"/>
      <c r="H16" s="85"/>
    </row>
    <row r="17" spans="1:10" s="24" customFormat="1" ht="31.5" x14ac:dyDescent="0.2">
      <c r="A17" s="58" t="s">
        <v>16</v>
      </c>
      <c r="B17" s="23"/>
      <c r="C17" s="15" t="s">
        <v>17</v>
      </c>
      <c r="D17" s="16" t="s">
        <v>18</v>
      </c>
      <c r="E17" s="16"/>
      <c r="F17" s="17">
        <v>131.68</v>
      </c>
      <c r="G17" s="86">
        <v>1250</v>
      </c>
      <c r="H17" s="85">
        <f>F17*G17</f>
        <v>164600</v>
      </c>
    </row>
    <row r="18" spans="1:10" s="24" customFormat="1" ht="15.75" x14ac:dyDescent="0.2">
      <c r="A18" s="58"/>
      <c r="B18" s="48"/>
      <c r="C18" s="19"/>
      <c r="D18" s="20"/>
      <c r="E18" s="21"/>
      <c r="F18" s="22"/>
      <c r="G18" s="86"/>
      <c r="H18" s="85"/>
    </row>
    <row r="19" spans="1:10" s="24" customFormat="1" ht="31.5" x14ac:dyDescent="0.2">
      <c r="A19" s="58" t="s">
        <v>19</v>
      </c>
      <c r="B19" s="23"/>
      <c r="C19" s="15" t="s">
        <v>20</v>
      </c>
      <c r="D19" s="16" t="s">
        <v>18</v>
      </c>
      <c r="E19" s="16"/>
      <c r="F19" s="17">
        <v>195.5</v>
      </c>
      <c r="G19" s="86">
        <v>1250</v>
      </c>
      <c r="H19" s="85">
        <f>F19*G19</f>
        <v>244375</v>
      </c>
    </row>
    <row r="20" spans="1:10" s="24" customFormat="1" ht="15.75" x14ac:dyDescent="0.2">
      <c r="A20" s="58"/>
      <c r="B20" s="48"/>
      <c r="C20" s="25"/>
      <c r="D20" s="20"/>
      <c r="E20" s="21"/>
      <c r="F20" s="22"/>
      <c r="G20" s="86"/>
      <c r="H20" s="85"/>
    </row>
    <row r="21" spans="1:10" s="24" customFormat="1" ht="31.5" x14ac:dyDescent="0.2">
      <c r="A21" s="58" t="s">
        <v>21</v>
      </c>
      <c r="B21" s="23"/>
      <c r="C21" s="15" t="s">
        <v>22</v>
      </c>
      <c r="D21" s="16" t="s">
        <v>18</v>
      </c>
      <c r="E21" s="26"/>
      <c r="F21" s="17">
        <v>3197.59</v>
      </c>
      <c r="G21" s="86">
        <v>1250</v>
      </c>
      <c r="H21" s="85">
        <f>F21*G21</f>
        <v>3996987.5</v>
      </c>
    </row>
    <row r="22" spans="1:10" s="24" customFormat="1" ht="15.75" x14ac:dyDescent="0.2">
      <c r="A22" s="58"/>
      <c r="B22" s="48"/>
      <c r="C22" s="19"/>
      <c r="D22" s="20"/>
      <c r="E22" s="21"/>
      <c r="F22" s="22"/>
      <c r="G22" s="86"/>
      <c r="H22" s="85"/>
    </row>
    <row r="23" spans="1:10" s="24" customFormat="1" ht="31.5" x14ac:dyDescent="0.2">
      <c r="A23" s="58" t="s">
        <v>23</v>
      </c>
      <c r="B23" s="23"/>
      <c r="C23" s="15" t="s">
        <v>24</v>
      </c>
      <c r="D23" s="16" t="s">
        <v>13</v>
      </c>
      <c r="E23" s="16"/>
      <c r="F23" s="17">
        <f>ROUND(2404.31-F25/0.25,2)</f>
        <v>2308.9899999999998</v>
      </c>
      <c r="G23" s="86">
        <v>420</v>
      </c>
      <c r="H23" s="85">
        <f>F23*G23</f>
        <v>969775.79999999993</v>
      </c>
    </row>
    <row r="24" spans="1:10" s="24" customFormat="1" ht="15.75" x14ac:dyDescent="0.2">
      <c r="A24" s="58"/>
      <c r="B24" s="48"/>
      <c r="C24" s="19"/>
      <c r="D24" s="20"/>
      <c r="E24" s="21"/>
      <c r="F24" s="22"/>
      <c r="G24" s="86"/>
      <c r="H24" s="85"/>
    </row>
    <row r="25" spans="1:10" s="24" customFormat="1" ht="31.5" x14ac:dyDescent="0.2">
      <c r="A25" s="58" t="s">
        <v>25</v>
      </c>
      <c r="B25" s="23"/>
      <c r="C25" s="15" t="s">
        <v>26</v>
      </c>
      <c r="D25" s="16" t="s">
        <v>18</v>
      </c>
      <c r="E25" s="16"/>
      <c r="F25" s="17">
        <v>23.83</v>
      </c>
      <c r="G25" s="86">
        <v>3700</v>
      </c>
      <c r="H25" s="85">
        <f>F25*G25</f>
        <v>88171</v>
      </c>
    </row>
    <row r="26" spans="1:10" s="24" customFormat="1" ht="15.75" x14ac:dyDescent="0.2">
      <c r="A26" s="58"/>
      <c r="B26" s="48"/>
      <c r="C26" s="19"/>
      <c r="D26" s="20"/>
      <c r="E26" s="21"/>
      <c r="F26" s="22"/>
      <c r="G26" s="86"/>
      <c r="H26" s="85"/>
    </row>
    <row r="27" spans="1:10" s="24" customFormat="1" ht="31.5" x14ac:dyDescent="0.2">
      <c r="A27" s="58" t="s">
        <v>27</v>
      </c>
      <c r="B27" s="23"/>
      <c r="C27" s="15" t="s">
        <v>28</v>
      </c>
      <c r="D27" s="16" t="s">
        <v>13</v>
      </c>
      <c r="E27" s="16"/>
      <c r="F27" s="17">
        <v>4041.5</v>
      </c>
      <c r="G27" s="86">
        <v>700</v>
      </c>
      <c r="H27" s="85">
        <f>F27*G27</f>
        <v>2829050</v>
      </c>
    </row>
    <row r="28" spans="1:10" s="24" customFormat="1" ht="15.75" x14ac:dyDescent="0.2">
      <c r="A28" s="58"/>
      <c r="B28" s="48"/>
      <c r="C28" s="19"/>
      <c r="D28" s="20"/>
      <c r="E28" s="21"/>
      <c r="F28" s="22"/>
      <c r="G28" s="86"/>
      <c r="H28" s="85"/>
    </row>
    <row r="29" spans="1:10" s="24" customFormat="1" ht="47.25" x14ac:dyDescent="0.2">
      <c r="A29" s="58" t="s">
        <v>29</v>
      </c>
      <c r="B29" s="23"/>
      <c r="C29" s="15" t="s">
        <v>30</v>
      </c>
      <c r="D29" s="16" t="s">
        <v>13</v>
      </c>
      <c r="E29" s="16"/>
      <c r="F29" s="17">
        <v>11898.75</v>
      </c>
      <c r="G29" s="86">
        <v>700</v>
      </c>
      <c r="H29" s="85">
        <f>F29*G29</f>
        <v>8329125</v>
      </c>
    </row>
    <row r="30" spans="1:10" s="24" customFormat="1" ht="15.75" x14ac:dyDescent="0.2">
      <c r="A30" s="58"/>
      <c r="B30" s="48"/>
      <c r="C30" s="19"/>
      <c r="D30" s="20"/>
      <c r="E30" s="21"/>
      <c r="F30" s="22"/>
      <c r="G30" s="86"/>
      <c r="H30" s="85"/>
    </row>
    <row r="31" spans="1:10" s="24" customFormat="1" ht="31.5" x14ac:dyDescent="0.2">
      <c r="A31" s="58" t="s">
        <v>31</v>
      </c>
      <c r="B31" s="23"/>
      <c r="C31" s="15" t="s">
        <v>32</v>
      </c>
      <c r="D31" s="16" t="s">
        <v>13</v>
      </c>
      <c r="E31" s="16"/>
      <c r="F31" s="17">
        <v>4828.33</v>
      </c>
      <c r="G31" s="86">
        <v>700</v>
      </c>
      <c r="H31" s="85">
        <f>F31*G31</f>
        <v>3379831</v>
      </c>
      <c r="J31" s="27"/>
    </row>
    <row r="32" spans="1:10" s="24" customFormat="1" ht="15.75" x14ac:dyDescent="0.2">
      <c r="A32" s="58"/>
      <c r="B32" s="48"/>
      <c r="C32" s="19"/>
      <c r="D32" s="20"/>
      <c r="E32" s="21"/>
      <c r="F32" s="22"/>
      <c r="G32" s="86"/>
      <c r="H32" s="85"/>
    </row>
    <row r="33" spans="1:8" s="24" customFormat="1" ht="31.5" x14ac:dyDescent="0.2">
      <c r="A33" s="58" t="s">
        <v>33</v>
      </c>
      <c r="B33" s="23"/>
      <c r="C33" s="15" t="s">
        <v>34</v>
      </c>
      <c r="D33" s="16" t="s">
        <v>18</v>
      </c>
      <c r="E33" s="16"/>
      <c r="F33" s="17">
        <v>201.6</v>
      </c>
      <c r="G33" s="86">
        <v>3700</v>
      </c>
      <c r="H33" s="85">
        <f>F33*G33</f>
        <v>745920</v>
      </c>
    </row>
    <row r="34" spans="1:8" s="24" customFormat="1" ht="15.75" x14ac:dyDescent="0.2">
      <c r="A34" s="58"/>
      <c r="B34" s="48"/>
      <c r="C34" s="19"/>
      <c r="D34" s="20"/>
      <c r="E34" s="21"/>
      <c r="F34" s="22"/>
      <c r="G34" s="86"/>
      <c r="H34" s="85"/>
    </row>
    <row r="35" spans="1:8" s="24" customFormat="1" ht="31.5" x14ac:dyDescent="0.2">
      <c r="A35" s="58" t="s">
        <v>35</v>
      </c>
      <c r="B35" s="23"/>
      <c r="C35" s="15" t="s">
        <v>36</v>
      </c>
      <c r="D35" s="16" t="s">
        <v>18</v>
      </c>
      <c r="E35" s="16"/>
      <c r="F35" s="17">
        <v>379.89</v>
      </c>
      <c r="G35" s="86">
        <v>450</v>
      </c>
      <c r="H35" s="85">
        <f>F35*G35</f>
        <v>170950.5</v>
      </c>
    </row>
    <row r="36" spans="1:8" s="24" customFormat="1" ht="15.75" x14ac:dyDescent="0.2">
      <c r="A36" s="58"/>
      <c r="B36" s="48"/>
      <c r="C36" s="19"/>
      <c r="D36" s="20"/>
      <c r="E36" s="28"/>
      <c r="F36" s="22"/>
      <c r="G36" s="86"/>
      <c r="H36" s="85"/>
    </row>
    <row r="37" spans="1:8" s="24" customFormat="1" ht="31.5" x14ac:dyDescent="0.2">
      <c r="A37" s="58" t="s">
        <v>37</v>
      </c>
      <c r="B37" s="23"/>
      <c r="C37" s="29" t="s">
        <v>38</v>
      </c>
      <c r="D37" s="16" t="s">
        <v>18</v>
      </c>
      <c r="E37" s="16"/>
      <c r="F37" s="17">
        <v>221.05</v>
      </c>
      <c r="G37" s="86">
        <v>450</v>
      </c>
      <c r="H37" s="85">
        <f>F37*G37</f>
        <v>99472.5</v>
      </c>
    </row>
    <row r="38" spans="1:8" s="24" customFormat="1" ht="15.75" x14ac:dyDescent="0.2">
      <c r="A38" s="58"/>
      <c r="B38" s="48"/>
      <c r="C38" s="19"/>
      <c r="D38" s="20"/>
      <c r="E38" s="28"/>
      <c r="F38" s="22"/>
      <c r="G38" s="86"/>
      <c r="H38" s="85"/>
    </row>
    <row r="39" spans="1:8" s="24" customFormat="1" ht="31.5" x14ac:dyDescent="0.2">
      <c r="A39" s="58" t="s">
        <v>39</v>
      </c>
      <c r="B39" s="23"/>
      <c r="C39" s="15" t="s">
        <v>40</v>
      </c>
      <c r="D39" s="16" t="s">
        <v>18</v>
      </c>
      <c r="E39" s="16"/>
      <c r="F39" s="30">
        <v>39.1</v>
      </c>
      <c r="G39" s="86">
        <v>450</v>
      </c>
      <c r="H39" s="85">
        <f>F39*G39</f>
        <v>17595</v>
      </c>
    </row>
    <row r="40" spans="1:8" s="24" customFormat="1" ht="15.75" x14ac:dyDescent="0.2">
      <c r="A40" s="58"/>
      <c r="B40" s="48"/>
      <c r="C40" s="19"/>
      <c r="D40" s="20"/>
      <c r="E40" s="28"/>
      <c r="F40" s="22"/>
      <c r="G40" s="86"/>
      <c r="H40" s="85"/>
    </row>
    <row r="41" spans="1:8" s="24" customFormat="1" ht="31.5" x14ac:dyDescent="0.2">
      <c r="A41" s="58" t="s">
        <v>41</v>
      </c>
      <c r="B41" s="23"/>
      <c r="C41" s="15" t="s">
        <v>42</v>
      </c>
      <c r="D41" s="16" t="s">
        <v>18</v>
      </c>
      <c r="E41" s="16"/>
      <c r="F41" s="30">
        <v>74.48</v>
      </c>
      <c r="G41" s="86">
        <v>450</v>
      </c>
      <c r="H41" s="85">
        <f>F41*G41</f>
        <v>33516</v>
      </c>
    </row>
    <row r="42" spans="1:8" s="24" customFormat="1" ht="31.5" x14ac:dyDescent="0.2">
      <c r="A42" s="58"/>
      <c r="B42" s="48"/>
      <c r="C42" s="19" t="s">
        <v>43</v>
      </c>
      <c r="D42" s="20" t="s">
        <v>18</v>
      </c>
      <c r="E42" s="28">
        <v>1.02</v>
      </c>
      <c r="F42" s="22">
        <f>ROUND(E42*F41,2)</f>
        <v>75.97</v>
      </c>
      <c r="G42" s="86"/>
      <c r="H42" s="85"/>
    </row>
    <row r="43" spans="1:8" s="24" customFormat="1" ht="15.75" x14ac:dyDescent="0.2">
      <c r="A43" s="58" t="s">
        <v>44</v>
      </c>
      <c r="B43" s="23"/>
      <c r="C43" s="15" t="s">
        <v>45</v>
      </c>
      <c r="D43" s="16" t="s">
        <v>13</v>
      </c>
      <c r="E43" s="16"/>
      <c r="F43" s="17">
        <v>333.3</v>
      </c>
      <c r="G43" s="86">
        <v>80</v>
      </c>
      <c r="H43" s="85">
        <f>F43*G43</f>
        <v>26664</v>
      </c>
    </row>
    <row r="44" spans="1:8" s="24" customFormat="1" ht="15.75" x14ac:dyDescent="0.2">
      <c r="A44" s="58"/>
      <c r="B44" s="48"/>
      <c r="C44" s="19" t="s">
        <v>46</v>
      </c>
      <c r="D44" s="20" t="s">
        <v>13</v>
      </c>
      <c r="E44" s="31">
        <v>1.05</v>
      </c>
      <c r="F44" s="22">
        <f>ROUND(E44*F43,2)</f>
        <v>349.97</v>
      </c>
      <c r="G44" s="86"/>
      <c r="H44" s="85"/>
    </row>
    <row r="45" spans="1:8" s="24" customFormat="1" ht="33" customHeight="1" collapsed="1" x14ac:dyDescent="0.2">
      <c r="A45" s="58" t="s">
        <v>47</v>
      </c>
      <c r="B45" s="23"/>
      <c r="C45" s="29" t="s">
        <v>48</v>
      </c>
      <c r="D45" s="16" t="s">
        <v>49</v>
      </c>
      <c r="E45" s="16"/>
      <c r="F45" s="17">
        <f>SUM(F46:F50)</f>
        <v>62.919999999999995</v>
      </c>
      <c r="G45" s="86">
        <v>5600</v>
      </c>
      <c r="H45" s="85">
        <f>F45*G45</f>
        <v>352351.99999999994</v>
      </c>
    </row>
    <row r="46" spans="1:8" s="18" customFormat="1" ht="21" hidden="1" customHeight="1" outlineLevel="1" x14ac:dyDescent="0.2">
      <c r="A46" s="59"/>
      <c r="B46" s="32"/>
      <c r="C46" s="33" t="s">
        <v>50</v>
      </c>
      <c r="D46" s="34" t="s">
        <v>49</v>
      </c>
      <c r="E46" s="34"/>
      <c r="F46" s="17">
        <v>0.73</v>
      </c>
      <c r="G46" s="86"/>
      <c r="H46" s="85"/>
    </row>
    <row r="47" spans="1:8" s="18" customFormat="1" ht="20.25" hidden="1" customHeight="1" outlineLevel="1" x14ac:dyDescent="0.2">
      <c r="A47" s="59"/>
      <c r="B47" s="32"/>
      <c r="C47" s="33" t="s">
        <v>51</v>
      </c>
      <c r="D47" s="34" t="s">
        <v>49</v>
      </c>
      <c r="E47" s="34"/>
      <c r="F47" s="17">
        <v>7.4</v>
      </c>
      <c r="G47" s="86"/>
      <c r="H47" s="85"/>
    </row>
    <row r="48" spans="1:8" s="18" customFormat="1" ht="20.25" hidden="1" customHeight="1" outlineLevel="1" x14ac:dyDescent="0.2">
      <c r="A48" s="59"/>
      <c r="B48" s="32"/>
      <c r="C48" s="33" t="s">
        <v>52</v>
      </c>
      <c r="D48" s="34" t="s">
        <v>49</v>
      </c>
      <c r="E48" s="34"/>
      <c r="F48" s="17">
        <v>36.51</v>
      </c>
      <c r="G48" s="86"/>
      <c r="H48" s="85"/>
    </row>
    <row r="49" spans="1:8" s="18" customFormat="1" ht="18.75" hidden="1" customHeight="1" outlineLevel="1" x14ac:dyDescent="0.2">
      <c r="A49" s="59"/>
      <c r="B49" s="32"/>
      <c r="C49" s="33" t="s">
        <v>53</v>
      </c>
      <c r="D49" s="34" t="s">
        <v>49</v>
      </c>
      <c r="E49" s="34"/>
      <c r="F49" s="17">
        <v>16.8</v>
      </c>
      <c r="G49" s="86"/>
      <c r="H49" s="85"/>
    </row>
    <row r="50" spans="1:8" s="18" customFormat="1" ht="19.5" hidden="1" customHeight="1" outlineLevel="1" x14ac:dyDescent="0.2">
      <c r="A50" s="59"/>
      <c r="B50" s="32"/>
      <c r="C50" s="33" t="s">
        <v>54</v>
      </c>
      <c r="D50" s="34" t="s">
        <v>49</v>
      </c>
      <c r="E50" s="34"/>
      <c r="F50" s="17">
        <v>1.48</v>
      </c>
      <c r="G50" s="86"/>
      <c r="H50" s="85"/>
    </row>
    <row r="51" spans="1:8" s="24" customFormat="1" ht="31.5" x14ac:dyDescent="0.2">
      <c r="A51" s="57" t="s">
        <v>55</v>
      </c>
      <c r="B51" s="10"/>
      <c r="C51" s="11" t="s">
        <v>56</v>
      </c>
      <c r="D51" s="12"/>
      <c r="E51" s="12"/>
      <c r="F51" s="13">
        <f>F52*0.19+F54*0.19+F56*0.19+F58*0.09+F60*0.08+F62*0.12+F64+F66</f>
        <v>5967.3504000000003</v>
      </c>
      <c r="G51" s="86"/>
      <c r="H51" s="85"/>
    </row>
    <row r="52" spans="1:8" s="18" customFormat="1" ht="47.25" x14ac:dyDescent="0.2">
      <c r="A52" s="60" t="s">
        <v>57</v>
      </c>
      <c r="B52" s="35"/>
      <c r="C52" s="15" t="s">
        <v>58</v>
      </c>
      <c r="D52" s="16" t="s">
        <v>13</v>
      </c>
      <c r="E52" s="16"/>
      <c r="F52" s="17">
        <v>366.05</v>
      </c>
      <c r="G52" s="86">
        <v>400</v>
      </c>
      <c r="H52" s="85">
        <f>F52*G52</f>
        <v>146420</v>
      </c>
    </row>
    <row r="53" spans="1:8" s="18" customFormat="1" ht="15.75" x14ac:dyDescent="0.2">
      <c r="A53" s="60"/>
      <c r="B53" s="48"/>
      <c r="C53" s="19"/>
      <c r="D53" s="20"/>
      <c r="E53" s="21"/>
      <c r="F53" s="22"/>
      <c r="G53" s="86"/>
      <c r="H53" s="85"/>
    </row>
    <row r="54" spans="1:8" s="24" customFormat="1" ht="15.75" x14ac:dyDescent="0.2">
      <c r="A54" s="60" t="s">
        <v>59</v>
      </c>
      <c r="B54" s="23"/>
      <c r="C54" s="15" t="s">
        <v>60</v>
      </c>
      <c r="D54" s="16" t="s">
        <v>13</v>
      </c>
      <c r="E54" s="16"/>
      <c r="F54" s="17">
        <v>19313.740000000002</v>
      </c>
      <c r="G54" s="86">
        <v>400</v>
      </c>
      <c r="H54" s="85">
        <f t="shared" ref="H54" si="0">F54*G54</f>
        <v>7725496.0000000009</v>
      </c>
    </row>
    <row r="55" spans="1:8" s="24" customFormat="1" ht="15.75" x14ac:dyDescent="0.2">
      <c r="A55" s="58"/>
      <c r="B55" s="48"/>
      <c r="C55" s="19"/>
      <c r="D55" s="20"/>
      <c r="E55" s="21"/>
      <c r="F55" s="22"/>
      <c r="G55" s="86"/>
      <c r="H55" s="85"/>
    </row>
    <row r="56" spans="1:8" s="24" customFormat="1" ht="15.75" x14ac:dyDescent="0.2">
      <c r="A56" s="60" t="s">
        <v>61</v>
      </c>
      <c r="B56" s="23"/>
      <c r="C56" s="15" t="s">
        <v>62</v>
      </c>
      <c r="D56" s="16" t="s">
        <v>13</v>
      </c>
      <c r="E56" s="16"/>
      <c r="F56" s="17">
        <v>1424.21</v>
      </c>
      <c r="G56" s="86">
        <v>350</v>
      </c>
      <c r="H56" s="85">
        <f>F56*G56</f>
        <v>498473.5</v>
      </c>
    </row>
    <row r="57" spans="1:8" s="24" customFormat="1" ht="15.75" x14ac:dyDescent="0.2">
      <c r="A57" s="58"/>
      <c r="B57" s="48"/>
      <c r="C57" s="19"/>
      <c r="D57" s="20"/>
      <c r="E57" s="21"/>
      <c r="F57" s="22"/>
      <c r="G57" s="86"/>
      <c r="H57" s="85"/>
    </row>
    <row r="58" spans="1:8" s="24" customFormat="1" ht="15.75" x14ac:dyDescent="0.2">
      <c r="A58" s="60" t="s">
        <v>63</v>
      </c>
      <c r="B58" s="36"/>
      <c r="C58" s="29" t="s">
        <v>64</v>
      </c>
      <c r="D58" s="16" t="s">
        <v>13</v>
      </c>
      <c r="E58" s="16"/>
      <c r="F58" s="17">
        <v>1030</v>
      </c>
      <c r="G58" s="86">
        <v>310</v>
      </c>
      <c r="H58" s="85">
        <f>F58*G58</f>
        <v>319300</v>
      </c>
    </row>
    <row r="59" spans="1:8" s="24" customFormat="1" ht="15.75" x14ac:dyDescent="0.2">
      <c r="A59" s="60"/>
      <c r="B59" s="32"/>
      <c r="C59" s="37"/>
      <c r="D59" s="20"/>
      <c r="E59" s="21"/>
      <c r="F59" s="22"/>
      <c r="G59" s="86"/>
      <c r="H59" s="85"/>
    </row>
    <row r="60" spans="1:8" s="24" customFormat="1" ht="15.75" x14ac:dyDescent="0.2">
      <c r="A60" s="58" t="s">
        <v>65</v>
      </c>
      <c r="B60" s="36"/>
      <c r="C60" s="29" t="s">
        <v>66</v>
      </c>
      <c r="D60" s="16" t="s">
        <v>13</v>
      </c>
      <c r="E60" s="16"/>
      <c r="F60" s="17">
        <v>19550.5</v>
      </c>
      <c r="G60" s="86">
        <v>310</v>
      </c>
      <c r="H60" s="85">
        <f>F60*G60</f>
        <v>6060655</v>
      </c>
    </row>
    <row r="61" spans="1:8" s="24" customFormat="1" ht="15.75" x14ac:dyDescent="0.2">
      <c r="A61" s="58"/>
      <c r="B61" s="48"/>
      <c r="C61" s="19"/>
      <c r="D61" s="20"/>
      <c r="E61" s="21"/>
      <c r="F61" s="22"/>
      <c r="G61" s="86"/>
      <c r="H61" s="85"/>
    </row>
    <row r="62" spans="1:8" s="24" customFormat="1" ht="47.25" x14ac:dyDescent="0.2">
      <c r="A62" s="58" t="s">
        <v>67</v>
      </c>
      <c r="B62" s="23"/>
      <c r="C62" s="15" t="s">
        <v>68</v>
      </c>
      <c r="D62" s="16" t="s">
        <v>13</v>
      </c>
      <c r="E62" s="16"/>
      <c r="F62" s="17">
        <v>1655.17</v>
      </c>
      <c r="G62" s="86">
        <v>420</v>
      </c>
      <c r="H62" s="85">
        <f>F62*G62</f>
        <v>695171.4</v>
      </c>
    </row>
    <row r="63" spans="1:8" s="24" customFormat="1" ht="15.75" x14ac:dyDescent="0.2">
      <c r="A63" s="58"/>
      <c r="B63" s="48"/>
      <c r="C63" s="19"/>
      <c r="D63" s="20"/>
      <c r="E63" s="21"/>
      <c r="F63" s="22"/>
      <c r="G63" s="86"/>
      <c r="H63" s="85"/>
    </row>
    <row r="64" spans="1:8" s="18" customFormat="1" ht="47.25" x14ac:dyDescent="0.2">
      <c r="A64" s="58" t="s">
        <v>69</v>
      </c>
      <c r="B64" s="14"/>
      <c r="C64" s="15" t="s">
        <v>70</v>
      </c>
      <c r="D64" s="16" t="s">
        <v>18</v>
      </c>
      <c r="E64" s="16"/>
      <c r="F64" s="17">
        <v>6</v>
      </c>
      <c r="G64" s="86">
        <v>2300</v>
      </c>
      <c r="H64" s="85">
        <f>F64*G64</f>
        <v>13800</v>
      </c>
    </row>
    <row r="65" spans="1:10" s="18" customFormat="1" ht="15.75" x14ac:dyDescent="0.2">
      <c r="A65" s="58"/>
      <c r="B65" s="48"/>
      <c r="C65" s="19"/>
      <c r="D65" s="20"/>
      <c r="E65" s="38"/>
      <c r="F65" s="22"/>
      <c r="G65" s="86"/>
      <c r="H65" s="85"/>
    </row>
    <row r="66" spans="1:10" s="24" customFormat="1" ht="31.5" x14ac:dyDescent="0.2">
      <c r="A66" s="58" t="s">
        <v>71</v>
      </c>
      <c r="B66" s="23"/>
      <c r="C66" s="15" t="s">
        <v>72</v>
      </c>
      <c r="D66" s="16" t="s">
        <v>18</v>
      </c>
      <c r="E66" s="20"/>
      <c r="F66" s="17">
        <v>96.23</v>
      </c>
      <c r="G66" s="86">
        <v>1200</v>
      </c>
      <c r="H66" s="85">
        <f t="shared" ref="H66" si="1">F66*G66</f>
        <v>115476</v>
      </c>
    </row>
    <row r="67" spans="1:10" s="24" customFormat="1" ht="15.75" x14ac:dyDescent="0.2">
      <c r="A67" s="58"/>
      <c r="B67" s="48"/>
      <c r="C67" s="19"/>
      <c r="D67" s="16"/>
      <c r="E67" s="21"/>
      <c r="F67" s="22"/>
      <c r="G67" s="86"/>
      <c r="H67" s="85"/>
    </row>
    <row r="68" spans="1:10" s="24" customFormat="1" ht="47.25" collapsed="1" x14ac:dyDescent="0.2">
      <c r="A68" s="58" t="s">
        <v>73</v>
      </c>
      <c r="B68" s="23"/>
      <c r="C68" s="29" t="s">
        <v>74</v>
      </c>
      <c r="D68" s="16" t="s">
        <v>49</v>
      </c>
      <c r="E68" s="16"/>
      <c r="F68" s="17">
        <v>14.36</v>
      </c>
      <c r="G68" s="86">
        <v>5600</v>
      </c>
      <c r="H68" s="85">
        <f>F68*G68</f>
        <v>80416</v>
      </c>
    </row>
    <row r="69" spans="1:10" s="18" customFormat="1" ht="18" hidden="1" customHeight="1" outlineLevel="1" x14ac:dyDescent="0.2">
      <c r="A69" s="59"/>
      <c r="B69" s="32"/>
      <c r="C69" s="33" t="s">
        <v>54</v>
      </c>
      <c r="D69" s="34" t="s">
        <v>49</v>
      </c>
      <c r="E69" s="34"/>
      <c r="F69" s="17">
        <v>0.51</v>
      </c>
      <c r="G69" s="86"/>
      <c r="H69" s="85"/>
    </row>
    <row r="70" spans="1:10" s="18" customFormat="1" ht="18" hidden="1" customHeight="1" outlineLevel="1" x14ac:dyDescent="0.2">
      <c r="A70" s="59"/>
      <c r="B70" s="32"/>
      <c r="C70" s="33" t="s">
        <v>75</v>
      </c>
      <c r="D70" s="34" t="s">
        <v>49</v>
      </c>
      <c r="E70" s="34"/>
      <c r="F70" s="17">
        <v>0.03</v>
      </c>
      <c r="G70" s="86"/>
      <c r="H70" s="85"/>
    </row>
    <row r="71" spans="1:10" s="18" customFormat="1" ht="18.75" hidden="1" customHeight="1" outlineLevel="1" x14ac:dyDescent="0.2">
      <c r="A71" s="59"/>
      <c r="B71" s="32"/>
      <c r="C71" s="33" t="s">
        <v>76</v>
      </c>
      <c r="D71" s="34" t="s">
        <v>49</v>
      </c>
      <c r="E71" s="34"/>
      <c r="F71" s="17">
        <v>6.4</v>
      </c>
      <c r="G71" s="86"/>
      <c r="H71" s="85"/>
    </row>
    <row r="72" spans="1:10" s="18" customFormat="1" ht="19.5" hidden="1" customHeight="1" outlineLevel="1" x14ac:dyDescent="0.2">
      <c r="A72" s="59"/>
      <c r="B72" s="32"/>
      <c r="C72" s="33" t="s">
        <v>77</v>
      </c>
      <c r="D72" s="34" t="s">
        <v>49</v>
      </c>
      <c r="E72" s="34"/>
      <c r="F72" s="17">
        <v>0.19</v>
      </c>
      <c r="G72" s="86"/>
      <c r="H72" s="85"/>
    </row>
    <row r="73" spans="1:10" s="18" customFormat="1" ht="21" hidden="1" customHeight="1" outlineLevel="1" x14ac:dyDescent="0.2">
      <c r="A73" s="59"/>
      <c r="B73" s="32"/>
      <c r="C73" s="33" t="s">
        <v>78</v>
      </c>
      <c r="D73" s="34" t="s">
        <v>49</v>
      </c>
      <c r="E73" s="34"/>
      <c r="F73" s="17">
        <v>0.42</v>
      </c>
      <c r="G73" s="86"/>
      <c r="H73" s="85"/>
    </row>
    <row r="74" spans="1:10" s="18" customFormat="1" ht="21" hidden="1" customHeight="1" outlineLevel="1" x14ac:dyDescent="0.2">
      <c r="A74" s="59"/>
      <c r="B74" s="32"/>
      <c r="C74" s="33" t="s">
        <v>79</v>
      </c>
      <c r="D74" s="34" t="s">
        <v>49</v>
      </c>
      <c r="E74" s="34"/>
      <c r="F74" s="17">
        <v>2.38</v>
      </c>
      <c r="G74" s="86"/>
      <c r="H74" s="85"/>
    </row>
    <row r="75" spans="1:10" s="18" customFormat="1" ht="24" hidden="1" customHeight="1" outlineLevel="1" x14ac:dyDescent="0.2">
      <c r="A75" s="59"/>
      <c r="B75" s="32"/>
      <c r="C75" s="33" t="s">
        <v>80</v>
      </c>
      <c r="D75" s="34" t="s">
        <v>49</v>
      </c>
      <c r="E75" s="34"/>
      <c r="F75" s="17">
        <v>0.03</v>
      </c>
      <c r="G75" s="86"/>
      <c r="H75" s="85"/>
    </row>
    <row r="76" spans="1:10" s="18" customFormat="1" ht="21" hidden="1" customHeight="1" outlineLevel="1" x14ac:dyDescent="0.2">
      <c r="A76" s="59"/>
      <c r="B76" s="32"/>
      <c r="C76" s="33" t="s">
        <v>81</v>
      </c>
      <c r="D76" s="34" t="s">
        <v>49</v>
      </c>
      <c r="E76" s="34"/>
      <c r="F76" s="17">
        <v>0.53</v>
      </c>
      <c r="G76" s="86"/>
      <c r="H76" s="85"/>
    </row>
    <row r="77" spans="1:10" s="18" customFormat="1" ht="20.25" hidden="1" customHeight="1" outlineLevel="1" x14ac:dyDescent="0.2">
      <c r="A77" s="59"/>
      <c r="B77" s="32"/>
      <c r="C77" s="33" t="s">
        <v>82</v>
      </c>
      <c r="D77" s="34" t="s">
        <v>49</v>
      </c>
      <c r="E77" s="34"/>
      <c r="F77" s="17">
        <v>0.03</v>
      </c>
      <c r="G77" s="86"/>
      <c r="H77" s="85"/>
    </row>
    <row r="78" spans="1:10" s="18" customFormat="1" ht="18.75" hidden="1" customHeight="1" outlineLevel="1" x14ac:dyDescent="0.2">
      <c r="A78" s="59"/>
      <c r="B78" s="32"/>
      <c r="C78" s="33" t="s">
        <v>83</v>
      </c>
      <c r="D78" s="34" t="s">
        <v>49</v>
      </c>
      <c r="E78" s="34"/>
      <c r="F78" s="17">
        <v>3.77</v>
      </c>
      <c r="G78" s="86"/>
      <c r="H78" s="85"/>
    </row>
    <row r="79" spans="1:10" s="18" customFormat="1" ht="18.75" hidden="1" customHeight="1" outlineLevel="1" x14ac:dyDescent="0.2">
      <c r="A79" s="59"/>
      <c r="B79" s="32"/>
      <c r="C79" s="33" t="s">
        <v>84</v>
      </c>
      <c r="D79" s="34" t="s">
        <v>49</v>
      </c>
      <c r="E79" s="34"/>
      <c r="F79" s="17">
        <v>7.0000000000000007E-2</v>
      </c>
      <c r="G79" s="86"/>
      <c r="H79" s="85"/>
    </row>
    <row r="80" spans="1:10" s="24" customFormat="1" ht="15.75" x14ac:dyDescent="0.2">
      <c r="A80" s="61"/>
      <c r="B80" s="39"/>
      <c r="C80" s="39" t="s">
        <v>85</v>
      </c>
      <c r="D80" s="39"/>
      <c r="E80" s="40"/>
      <c r="F80" s="40"/>
      <c r="G80" s="87"/>
      <c r="H80" s="89">
        <f>SUM(H13:H79)</f>
        <v>37235691.600000001</v>
      </c>
      <c r="J80" s="69"/>
    </row>
    <row r="81" spans="1:8" s="44" customFormat="1" x14ac:dyDescent="0.2">
      <c r="A81" s="62"/>
      <c r="B81" s="41"/>
      <c r="C81" s="42"/>
      <c r="D81" s="41"/>
      <c r="E81" s="43"/>
      <c r="F81" s="43"/>
      <c r="G81" s="55"/>
      <c r="H81" s="70"/>
    </row>
    <row r="82" spans="1:8" s="44" customFormat="1" x14ac:dyDescent="0.2">
      <c r="A82" s="62"/>
      <c r="B82" s="41"/>
      <c r="C82" s="45"/>
      <c r="D82" s="41"/>
      <c r="E82" s="43"/>
      <c r="F82" s="43"/>
      <c r="G82" s="55"/>
      <c r="H82" s="70"/>
    </row>
    <row r="83" spans="1:8" s="44" customFormat="1" x14ac:dyDescent="0.2">
      <c r="A83" s="62"/>
      <c r="B83" s="41"/>
      <c r="C83" s="45"/>
      <c r="D83" s="41"/>
      <c r="E83" s="43"/>
      <c r="F83" s="43"/>
      <c r="G83" s="55"/>
      <c r="H83" s="70"/>
    </row>
    <row r="84" spans="1:8" s="24" customFormat="1" ht="16.5" thickBot="1" x14ac:dyDescent="0.25">
      <c r="A84" s="63"/>
      <c r="B84" s="64"/>
      <c r="C84" s="64"/>
      <c r="D84" s="64"/>
      <c r="E84" s="65"/>
      <c r="F84" s="65"/>
      <c r="G84" s="66"/>
      <c r="H84" s="71"/>
    </row>
    <row r="85" spans="1:8" s="4" customFormat="1" ht="15.75" x14ac:dyDescent="0.25">
      <c r="A85" s="46"/>
      <c r="B85" s="83"/>
      <c r="C85" s="83"/>
      <c r="D85" s="83"/>
      <c r="E85" s="83"/>
      <c r="F85" s="83"/>
      <c r="G85" s="83"/>
      <c r="H85" s="83"/>
    </row>
    <row r="86" spans="1:8" x14ac:dyDescent="0.3">
      <c r="B86" s="84"/>
      <c r="C86" s="84"/>
      <c r="D86" s="84"/>
      <c r="E86" s="84"/>
      <c r="F86" s="84"/>
      <c r="G86" s="84"/>
      <c r="H86" s="84"/>
    </row>
    <row r="87" spans="1:8" x14ac:dyDescent="0.3">
      <c r="E87" s="47"/>
      <c r="G87" s="56"/>
      <c r="H87"/>
    </row>
    <row r="88" spans="1:8" x14ac:dyDescent="0.3">
      <c r="E88" s="47"/>
      <c r="G88" s="56"/>
      <c r="H88"/>
    </row>
    <row r="89" spans="1:8" x14ac:dyDescent="0.3">
      <c r="E89" s="47"/>
      <c r="H89"/>
    </row>
    <row r="90" spans="1:8" x14ac:dyDescent="0.3">
      <c r="H90"/>
    </row>
    <row r="91" spans="1:8" x14ac:dyDescent="0.3">
      <c r="H91"/>
    </row>
    <row r="92" spans="1:8" x14ac:dyDescent="0.3">
      <c r="H92"/>
    </row>
    <row r="93" spans="1:8" x14ac:dyDescent="0.3">
      <c r="H93"/>
    </row>
    <row r="94" spans="1:8" x14ac:dyDescent="0.3">
      <c r="H94"/>
    </row>
    <row r="95" spans="1:8" x14ac:dyDescent="0.3">
      <c r="H95"/>
    </row>
    <row r="96" spans="1:8" x14ac:dyDescent="0.3">
      <c r="H96"/>
    </row>
    <row r="97" spans="1:8" x14ac:dyDescent="0.3">
      <c r="H97"/>
    </row>
    <row r="98" spans="1:8" x14ac:dyDescent="0.3">
      <c r="H98"/>
    </row>
    <row r="99" spans="1:8" x14ac:dyDescent="0.3">
      <c r="H99"/>
    </row>
    <row r="100" spans="1:8" x14ac:dyDescent="0.3">
      <c r="H100"/>
    </row>
    <row r="101" spans="1:8" x14ac:dyDescent="0.3">
      <c r="H101"/>
    </row>
    <row r="102" spans="1:8" s="2" customFormat="1" x14ac:dyDescent="0.3">
      <c r="A102" s="1"/>
      <c r="G102" s="49"/>
    </row>
    <row r="103" spans="1:8" s="2" customFormat="1" x14ac:dyDescent="0.3">
      <c r="A103" s="1"/>
      <c r="G103" s="49"/>
    </row>
    <row r="104" spans="1:8" s="2" customFormat="1" x14ac:dyDescent="0.3">
      <c r="A104" s="1"/>
      <c r="G104" s="49"/>
    </row>
    <row r="105" spans="1:8" s="2" customFormat="1" x14ac:dyDescent="0.3">
      <c r="A105" s="1"/>
      <c r="G105" s="49"/>
    </row>
    <row r="106" spans="1:8" s="2" customFormat="1" x14ac:dyDescent="0.3">
      <c r="A106" s="1"/>
      <c r="G106" s="49"/>
    </row>
    <row r="107" spans="1:8" s="2" customFormat="1" x14ac:dyDescent="0.3">
      <c r="A107" s="1"/>
      <c r="G107" s="49"/>
    </row>
    <row r="108" spans="1:8" s="2" customFormat="1" x14ac:dyDescent="0.3">
      <c r="A108" s="1"/>
      <c r="G108" s="49"/>
    </row>
    <row r="109" spans="1:8" s="2" customFormat="1" x14ac:dyDescent="0.3">
      <c r="A109" s="1"/>
      <c r="G109" s="49"/>
    </row>
    <row r="110" spans="1:8" s="2" customFormat="1" x14ac:dyDescent="0.3">
      <c r="A110" s="1"/>
      <c r="G110" s="49"/>
    </row>
    <row r="111" spans="1:8" s="2" customFormat="1" x14ac:dyDescent="0.3">
      <c r="A111" s="1"/>
      <c r="G111" s="49"/>
    </row>
    <row r="112" spans="1:8" s="2" customFormat="1" x14ac:dyDescent="0.3">
      <c r="A112" s="1"/>
      <c r="G112" s="49"/>
    </row>
    <row r="113" spans="1:10" s="2" customFormat="1" x14ac:dyDescent="0.3">
      <c r="A113" s="1"/>
      <c r="G113" s="49"/>
    </row>
    <row r="114" spans="1:10" s="2" customFormat="1" x14ac:dyDescent="0.3">
      <c r="A114" s="1"/>
      <c r="G114" s="49"/>
      <c r="H114" s="56"/>
      <c r="I114"/>
      <c r="J114"/>
    </row>
    <row r="115" spans="1:10" s="2" customFormat="1" x14ac:dyDescent="0.3">
      <c r="A115" s="1"/>
      <c r="G115" s="49"/>
      <c r="H115" s="56"/>
      <c r="I115"/>
      <c r="J115"/>
    </row>
    <row r="116" spans="1:10" s="2" customFormat="1" x14ac:dyDescent="0.3">
      <c r="A116" s="1"/>
      <c r="G116" s="49"/>
      <c r="H116" s="49"/>
      <c r="I116"/>
      <c r="J116"/>
    </row>
  </sheetData>
  <mergeCells count="12">
    <mergeCell ref="F10:F11"/>
    <mergeCell ref="G10:H10"/>
    <mergeCell ref="B85:H86"/>
    <mergeCell ref="F5:H5"/>
    <mergeCell ref="A7:H7"/>
    <mergeCell ref="A8:H8"/>
    <mergeCell ref="A9:F9"/>
    <mergeCell ref="A10:A11"/>
    <mergeCell ref="B10:B11"/>
    <mergeCell ref="C10:C11"/>
    <mergeCell ref="D10:D11"/>
    <mergeCell ref="E10:E11"/>
  </mergeCells>
  <pageMargins left="0.75" right="0.75" top="0.19685039370078736" bottom="0.19685039370078736" header="0.5" footer="0.5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ж.д. 1-6 оферта (2)</vt:lpstr>
      <vt:lpstr>'ж.д. 1-6 оферта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Голубничая Нина</dc:creator>
  <cp:lastModifiedBy>Windows User</cp:lastModifiedBy>
  <dcterms:created xsi:type="dcterms:W3CDTF">2018-09-03T08:20:47Z</dcterms:created>
  <dcterms:modified xsi:type="dcterms:W3CDTF">2018-11-11T10:46:38Z</dcterms:modified>
</cp:coreProperties>
</file>