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ндр\Documents\Саша\Скай тендерное сопровождение\Стройка\ГБОУ Школа 1028 Вешняки\"/>
    </mc:Choice>
  </mc:AlternateContent>
  <xr:revisionPtr revIDLastSave="0" documentId="13_ncr:1_{51FA0427-64E8-4356-B83D-3869B6A07091}" xr6:coauthVersionLast="43" xr6:coauthVersionMax="43" xr10:uidLastSave="{00000000-0000-0000-0000-000000000000}"/>
  <bookViews>
    <workbookView xWindow="-103" yWindow="-103" windowWidth="33120" windowHeight="18120" xr2:uid="{7445253C-78E0-4D3F-8950-5DA945380116}"/>
  </bookViews>
  <sheets>
    <sheet name="Дефектная ведомость" sheetId="1" r:id="rId1"/>
  </sheets>
  <externalReferences>
    <externalReference r:id="rId2"/>
  </externalReferences>
  <definedNames>
    <definedName name="_xlnm.Print_Titles" localSheetId="0">'Дефектная ведомость'!$18:$18</definedName>
    <definedName name="_xlnm.Print_Area" localSheetId="0">'Дефектная ведомость'!$A$1:$E$315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0" i="1" l="1"/>
  <c r="C310" i="1"/>
  <c r="B310" i="1"/>
  <c r="A310" i="1"/>
  <c r="D309" i="1"/>
  <c r="C309" i="1"/>
  <c r="B309" i="1"/>
  <c r="A309" i="1"/>
  <c r="D308" i="1"/>
  <c r="C308" i="1"/>
  <c r="B308" i="1"/>
  <c r="A308" i="1"/>
  <c r="A307" i="1"/>
  <c r="E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A284" i="1"/>
  <c r="D282" i="1"/>
  <c r="C282" i="1"/>
  <c r="B282" i="1"/>
  <c r="A282" i="1"/>
  <c r="D281" i="1"/>
  <c r="C281" i="1"/>
  <c r="B281" i="1"/>
  <c r="A281" i="1"/>
  <c r="A280" i="1"/>
  <c r="E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A275" i="1"/>
  <c r="E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A269" i="1"/>
  <c r="E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A263" i="1"/>
  <c r="E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A254" i="1"/>
  <c r="E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A246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A238" i="1"/>
  <c r="D237" i="1"/>
  <c r="C237" i="1"/>
  <c r="B237" i="1"/>
  <c r="A237" i="1"/>
  <c r="A236" i="1"/>
  <c r="A235" i="1"/>
  <c r="E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A214" i="1"/>
  <c r="E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A193" i="1"/>
  <c r="E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A172" i="1"/>
  <c r="E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A141" i="1"/>
  <c r="E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A112" i="1"/>
  <c r="E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A83" i="1"/>
  <c r="E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A77" i="1"/>
  <c r="E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A68" i="1"/>
  <c r="E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A47" i="1"/>
  <c r="E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A24" i="1"/>
  <c r="E23" i="1"/>
  <c r="E311" i="1" s="1"/>
  <c r="D22" i="1"/>
  <c r="C22" i="1"/>
  <c r="B22" i="1"/>
  <c r="A22" i="1"/>
  <c r="D21" i="1"/>
  <c r="C21" i="1"/>
  <c r="B21" i="1"/>
  <c r="A21" i="1"/>
  <c r="A20" i="1"/>
  <c r="A19" i="1"/>
  <c r="A12" i="1"/>
  <c r="A11" i="1"/>
</calcChain>
</file>

<file path=xl/sharedStrings.xml><?xml version="1.0" encoding="utf-8"?>
<sst xmlns="http://schemas.openxmlformats.org/spreadsheetml/2006/main" count="10" uniqueCount="10">
  <si>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</si>
  <si>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</si>
  <si>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</si>
  <si>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</si>
  <si>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Наименование работ и затрат</t>
  </si>
  <si>
    <t>Единица измерения</t>
  </si>
  <si>
    <t>Количество</t>
  </si>
  <si>
    <t>Заказчик _________________</t>
  </si>
  <si>
    <t>Подрядчик _________________</t>
  </si>
  <si>
    <t xml:space="preserve"> Стоимость работ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</si>
</sst>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43" fontId="5" fillId="0" borderId="2" xfId="1" applyFont="1" applyBorder="1" applyAlignment="1">
      <alignment horizontal="right"/>
    </xf>
    <xf numFmtId="43" fontId="5" fillId="0" borderId="2" xfId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&#1089;%20&#1087;&#1086;&#1085;&#1080;&#1078;&#1072;&#1102;&#1097;&#1080;&#1084;%20&#1043;&#1041;&#1054;&#1059;%20&#1064;&#1082;&#1086;&#1083;&#1072;%201028%20&#160;&#1072;&#1083;&#1083;&#1077;&#1103;%20&#1046;&#1077;&#1084;&#1095;&#1091;&#1075;&#1086;&#1074;&#1086;&#1081;,%20&#1076;.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СН-2012 по гл. 1-5"/>
      <sheetName val="Дефектная ведомость"/>
      <sheetName val="RV_DATA"/>
      <sheetName val="Расчет стоимости ресурсов"/>
      <sheetName val="Source"/>
      <sheetName val="SourceObSm"/>
      <sheetName val="SmtRes"/>
      <sheetName val="EtalonRes"/>
    </sheetNames>
    <sheetDataSet>
      <sheetData sheetId="0"/>
      <sheetData sheetId="1"/>
      <sheetData sheetId="2"/>
      <sheetData sheetId="3"/>
      <sheetData sheetId="4">
        <row r="1">
          <cell r="B1" t="str">
            <v>Smeta.RU  (495) 974-1589</v>
          </cell>
        </row>
        <row r="12">
          <cell r="F12" t="str">
            <v/>
          </cell>
        </row>
        <row r="20">
          <cell r="G20" t="str">
            <v>ГБОУ Школа 1028  аллея Жемчуговой, д. 7</v>
          </cell>
        </row>
        <row r="24">
          <cell r="G24" t="str">
            <v>Демонтаж мозаичных панно.</v>
          </cell>
        </row>
        <row r="28">
          <cell r="E28" t="str">
            <v>1</v>
          </cell>
          <cell r="G28" t="str">
            <v>Отбивка штукатурки по кирпичу и бетону стен, потолков площадью более 5 м2</v>
          </cell>
          <cell r="H28" t="str">
            <v>100 м2</v>
          </cell>
          <cell r="I28">
            <v>0.65800000000000003</v>
          </cell>
        </row>
        <row r="29">
          <cell r="E29" t="str">
            <v>2</v>
          </cell>
          <cell r="G29" t="str">
            <v>Сплошное выравнивание штукатурки стен, внутри здания цементно-известковым раствором при толщине намета до 10 мм</v>
          </cell>
          <cell r="H29" t="str">
            <v>100 м2</v>
          </cell>
          <cell r="I29">
            <v>0.65800000000000003</v>
          </cell>
        </row>
        <row r="60">
          <cell r="G60" t="str">
            <v>2 этаж. коридор и реакреации/18,19,26,30,31</v>
          </cell>
        </row>
        <row r="64">
          <cell r="E64" t="str">
            <v>3</v>
          </cell>
          <cell r="G64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</v>
          </cell>
          <cell r="H64" t="str">
            <v>100 м2</v>
          </cell>
          <cell r="I64">
            <v>3.1667999999999998</v>
          </cell>
        </row>
        <row r="65">
          <cell r="E65" t="str">
            <v>3,1</v>
          </cell>
          <cell r="G65" t="str">
            <v>Краски водно-дисперсионные акриловые износостойкие, интерьерные, моющиеся, типа ВД-АК-210, белые</v>
          </cell>
          <cell r="H65" t="str">
            <v>кг</v>
          </cell>
          <cell r="I65">
            <v>78.536640000000006</v>
          </cell>
        </row>
        <row r="66">
          <cell r="E66" t="str">
            <v>4</v>
          </cell>
          <cell r="G66" t="str">
            <v>Разборка деревянных плинтусов</v>
          </cell>
          <cell r="H66" t="str">
            <v>100 м</v>
          </cell>
          <cell r="I66">
            <v>2.1482000000000001</v>
          </cell>
        </row>
        <row r="67">
          <cell r="E67" t="str">
            <v>5</v>
          </cell>
          <cell r="G67" t="str">
            <v>Разборка покрытий из линолеума и релина</v>
          </cell>
          <cell r="H67" t="str">
            <v>100 м2</v>
          </cell>
          <cell r="I67">
            <v>3.1667999999999998</v>
          </cell>
        </row>
        <row r="68">
          <cell r="E68" t="str">
            <v>6</v>
          </cell>
          <cell r="G68" t="str">
            <v>Разборка покрытий из древесностружечных плит в один слой</v>
          </cell>
          <cell r="H68" t="str">
            <v>100 м2</v>
          </cell>
          <cell r="I68">
            <v>3.1667999999999998</v>
          </cell>
        </row>
        <row r="69">
          <cell r="E69" t="str">
            <v>7</v>
          </cell>
          <cell r="G69" t="str">
            <v>Заделка выбоин в цементных полах, площадь ремонтируемого участка до 1 м2</v>
          </cell>
          <cell r="H69" t="str">
            <v>100 мест</v>
          </cell>
          <cell r="I69">
            <v>0.3</v>
          </cell>
        </row>
        <row r="70">
          <cell r="E70" t="str">
            <v>8</v>
          </cell>
          <cell r="G70" t="str">
            <v>Устройство самовыравнивающихся стяжек из специализированных сухих смесей толщиной 5 мм</v>
          </cell>
          <cell r="H70" t="str">
            <v>100 м2</v>
          </cell>
          <cell r="I70">
            <v>3.1667999999999998</v>
          </cell>
        </row>
        <row r="71">
          <cell r="E71" t="str">
            <v>9</v>
          </cell>
          <cell r="G71" t="str">
            <v>Устройство покрытий на клее из линолеума высокой износостойкости толщиной 2 мм, истираемостью группы Т со сваркой стыков</v>
          </cell>
          <cell r="H71" t="str">
            <v>100 м2</v>
          </cell>
          <cell r="I71">
            <v>3.1667999999999998</v>
          </cell>
        </row>
        <row r="72">
          <cell r="E72" t="str">
            <v>10</v>
          </cell>
          <cell r="G72" t="str">
            <v>Устройство плинтусов, покрытых лаком, из древесины твердых пород с креплением к стенам шурупами</v>
          </cell>
          <cell r="H72" t="str">
            <v>100 м</v>
          </cell>
          <cell r="I72">
            <v>2.1482000000000001</v>
          </cell>
        </row>
        <row r="73">
          <cell r="E73" t="str">
            <v>11</v>
          </cell>
          <cell r="G73" t="str">
            <v>Укладка металлической накладной полосы (порожка)</v>
          </cell>
          <cell r="H73" t="str">
            <v>100 м</v>
          </cell>
          <cell r="I73">
            <v>0.29920000000000002</v>
          </cell>
        </row>
        <row r="74">
          <cell r="E74" t="str">
            <v>12</v>
          </cell>
          <cell r="G74" t="str">
            <v>Разборка деревянных заполнений проемов оконных без подоконных досок(торцевые окна)</v>
          </cell>
          <cell r="H74" t="str">
            <v>100 м2</v>
          </cell>
          <cell r="I74">
            <v>7.9217999999999997E-2</v>
          </cell>
        </row>
        <row r="75">
          <cell r="E75" t="str">
            <v>13</v>
          </cell>
          <cell r="G75" t="str">
            <v>Установка алюминиевых оконных блоков (без стоимости оконных блоков)</v>
          </cell>
          <cell r="H75" t="str">
            <v>100 м2</v>
          </cell>
          <cell r="I75">
            <v>7.9217999999999997E-2</v>
          </cell>
        </row>
        <row r="76">
          <cell r="E76" t="str">
            <v>13,1</v>
          </cell>
          <cell r="G76" t="str">
            <v>Витражи алюминиевые для общественных, производственных и жилых зданий спаренные, обе рамы с фрамугами, внутренняя со створками, размеры 1470х2600 мм</v>
          </cell>
          <cell r="H76" t="str">
            <v>м2</v>
          </cell>
          <cell r="I76">
            <v>7.9217999999999993</v>
          </cell>
        </row>
        <row r="78">
          <cell r="E78" t="str">
            <v>14</v>
          </cell>
          <cell r="G78" t="str">
            <v>Остекление в построечных условиях металлических переплетов двухслойными стеклопакетами из стекла толщиной 4 мм - площадь до 3 м2</v>
          </cell>
          <cell r="H78" t="str">
            <v>100 м2</v>
          </cell>
          <cell r="I78">
            <v>7.9217999999999997E-2</v>
          </cell>
        </row>
        <row r="79">
          <cell r="E79" t="str">
            <v>15</v>
          </cell>
          <cell r="G79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    </cell>
          <cell r="H79" t="str">
            <v>100 м2</v>
          </cell>
          <cell r="I79">
            <v>5.5975000000000001</v>
          </cell>
        </row>
        <row r="80">
          <cell r="E80" t="str">
            <v>16</v>
          </cell>
          <cell r="G80" t="str">
            <v>Добавляется на окраску поливинилацетатными красками стеклообоев на каждый последующий слой к поз. 13-3303-5-1, 13-3303-5-2</v>
          </cell>
          <cell r="H80" t="str">
            <v>100 м2</v>
          </cell>
          <cell r="I80">
            <v>5.5975000000000001</v>
          </cell>
        </row>
        <row r="81">
          <cell r="E81" t="str">
            <v>17</v>
          </cell>
          <cell r="G81" t="str">
            <v>Облицовка пластиком или листами из синтетических материалов стен по сплошному основанию на клее (Уголки ПВХ)</v>
          </cell>
          <cell r="H81" t="str">
            <v>100 м2</v>
          </cell>
          <cell r="I81">
            <v>2.7199999999999998E-2</v>
          </cell>
        </row>
        <row r="82">
          <cell r="E82" t="str">
            <v>18</v>
          </cell>
          <cell r="G82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82" t="str">
            <v>100 м2</v>
          </cell>
          <cell r="I82">
            <v>0.1132</v>
          </cell>
        </row>
        <row r="83">
          <cell r="E83" t="str">
            <v>18,1</v>
          </cell>
          <cell r="G83" t="str">
            <v>Краски водно-дисперсионные акриловые износостойкие, интерьерные, моющиеся, типа ВД-АК-210, белые</v>
          </cell>
          <cell r="H83" t="str">
            <v>кг</v>
          </cell>
          <cell r="I83">
            <v>2.8073600000000001</v>
          </cell>
        </row>
        <row r="84">
          <cell r="E84" t="str">
            <v>19</v>
          </cell>
          <cell r="G84" t="str">
            <v>Окраска масляными составами за два раза ранее окрашенных металлических поверхностей стальных труб</v>
          </cell>
          <cell r="H84" t="str">
            <v>100 м2</v>
          </cell>
          <cell r="I84">
            <v>2.4E-2</v>
          </cell>
        </row>
        <row r="85">
          <cell r="E85" t="str">
            <v>20</v>
          </cell>
          <cell r="G85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85" t="str">
            <v>100 м2</v>
          </cell>
          <cell r="I85">
            <v>0.33887</v>
          </cell>
        </row>
        <row r="116">
          <cell r="G116" t="str">
            <v>1 Этаж. Коридор и реакреации /22,23,28,29,34,36</v>
          </cell>
        </row>
        <row r="120">
          <cell r="E120" t="str">
            <v>21</v>
          </cell>
          <cell r="G120" t="str">
            <v>Разборка деревянных плинтусов</v>
          </cell>
          <cell r="H120" t="str">
            <v>100 м</v>
          </cell>
          <cell r="I120">
            <v>2.5055999999999998</v>
          </cell>
        </row>
        <row r="121">
          <cell r="E121" t="str">
            <v>22</v>
          </cell>
          <cell r="G121" t="str">
            <v>Разборка покрытий из линолеума и релина</v>
          </cell>
          <cell r="H121" t="str">
            <v>100 м2</v>
          </cell>
          <cell r="I121">
            <v>3.8957999999999999</v>
          </cell>
        </row>
        <row r="122">
          <cell r="E122" t="str">
            <v>23</v>
          </cell>
          <cell r="G122" t="str">
            <v>Разборка покрытий из древесностружечных плит в один слой</v>
          </cell>
          <cell r="H122" t="str">
            <v>100 м2</v>
          </cell>
          <cell r="I122">
            <v>3.8957999999999999</v>
          </cell>
        </row>
        <row r="123">
          <cell r="E123" t="str">
            <v>24</v>
          </cell>
          <cell r="G123" t="str">
            <v>Заделка выбоин в цементных полах, площадь ремонтируемого участка до 1 м2</v>
          </cell>
          <cell r="H123" t="str">
            <v>100 мест</v>
          </cell>
          <cell r="I123">
            <v>0.31</v>
          </cell>
        </row>
        <row r="124">
          <cell r="E124" t="str">
            <v>25</v>
          </cell>
          <cell r="G124" t="str">
            <v>Устройство самовыравнивающихся стяжек из специализированных сухих смесей толщиной 5 мм</v>
          </cell>
          <cell r="H124" t="str">
            <v>100 м2</v>
          </cell>
          <cell r="I124">
            <v>3.8957999999999999</v>
          </cell>
        </row>
        <row r="125">
          <cell r="E125" t="str">
            <v>26</v>
          </cell>
          <cell r="G125" t="str">
            <v>Устройство покрытий на клее из линолеума высокой износостойкости толщиной 2 мм, истираемостью группы Т со сваркой стыков</v>
          </cell>
          <cell r="H125" t="str">
            <v>100 м2</v>
          </cell>
          <cell r="I125">
            <v>3.8957999999999999</v>
          </cell>
        </row>
        <row r="126">
          <cell r="E126" t="str">
            <v>27</v>
          </cell>
          <cell r="G126" t="str">
            <v>Устройство плинтусов, покрытых лаком, из древесины твердых пород с креплением к стенам шурупами</v>
          </cell>
          <cell r="H126" t="str">
            <v>100 м</v>
          </cell>
          <cell r="I126">
            <v>2.5055999999999998</v>
          </cell>
        </row>
        <row r="127">
          <cell r="E127" t="str">
            <v>28</v>
          </cell>
          <cell r="G127" t="str">
            <v>Укладка металлической накладной полосы (порожка)</v>
          </cell>
          <cell r="H127" t="str">
            <v>100 м</v>
          </cell>
          <cell r="I127">
            <v>0.29920000000000002</v>
          </cell>
        </row>
        <row r="128">
          <cell r="E128" t="str">
            <v>29</v>
          </cell>
          <cell r="G128" t="str">
            <v>Разборка деревянных заполнений проемов оконных без подоконных досок(торцевые окна)</v>
          </cell>
          <cell r="H128" t="str">
            <v>100 м2</v>
          </cell>
          <cell r="I128">
            <v>7.9217999999999997E-2</v>
          </cell>
        </row>
        <row r="129">
          <cell r="E129" t="str">
            <v>30</v>
          </cell>
          <cell r="G129" t="str">
            <v>Установка алюминиевых оконных блоков (без стоимости оконных блоков)</v>
          </cell>
          <cell r="H129" t="str">
            <v>100 м2</v>
          </cell>
          <cell r="I129">
            <v>7.9217999999999997E-2</v>
          </cell>
        </row>
        <row r="130">
          <cell r="E130" t="str">
            <v>30,1</v>
          </cell>
          <cell r="G130" t="str">
            <v>Витражи алюминиевые для общественных, производственных и жилых зданий спаренные, обе рамы с фрамугами, внутренняя со створками, размеры 1470х2600 мм</v>
          </cell>
          <cell r="H130" t="str">
            <v>м2</v>
          </cell>
          <cell r="I130">
            <v>7.9217999999999993</v>
          </cell>
        </row>
        <row r="132">
          <cell r="E132" t="str">
            <v>31</v>
          </cell>
          <cell r="G132" t="str">
            <v>Остекление в построечных условиях металлических переплетов двухслойными стеклопакетами из стекла толщиной 4 мм - площадь до 3 м2</v>
          </cell>
          <cell r="H132" t="str">
            <v>100 м2</v>
          </cell>
          <cell r="I132">
            <v>7.9217999999999997E-2</v>
          </cell>
        </row>
        <row r="133">
          <cell r="E133" t="str">
            <v>32</v>
          </cell>
          <cell r="G133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    </cell>
          <cell r="H133" t="str">
            <v>100 м2</v>
          </cell>
          <cell r="I133">
            <v>5.4364999999999997</v>
          </cell>
        </row>
        <row r="134">
          <cell r="E134" t="str">
            <v>33</v>
          </cell>
          <cell r="G134" t="str">
            <v>Добавляется на окраску поливинилацетатными красками стеклообоев на каждый последующий слой к поз. 13-3303-5-1, 13-3303-5-2</v>
          </cell>
          <cell r="H134" t="str">
            <v>100 м2</v>
          </cell>
          <cell r="I134">
            <v>5.4364999999999997</v>
          </cell>
        </row>
        <row r="135">
          <cell r="E135" t="str">
            <v>34</v>
          </cell>
          <cell r="G135" t="str">
            <v>Облицовка пластиком или листами из синтетических материалов стен по сплошному основанию на клее (Уголки ПВХ)</v>
          </cell>
          <cell r="H135" t="str">
            <v>100 м2</v>
          </cell>
          <cell r="I135">
            <v>4.2700000000000002E-2</v>
          </cell>
        </row>
        <row r="136">
          <cell r="E136" t="str">
            <v>35</v>
          </cell>
          <cell r="G136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136" t="str">
            <v>100 м2</v>
          </cell>
          <cell r="I136">
            <v>0.1779</v>
          </cell>
        </row>
        <row r="137">
          <cell r="E137" t="str">
            <v>35,1</v>
          </cell>
          <cell r="G137" t="str">
            <v>Краски водно-дисперсионные акриловые износостойкие, интерьерные, моющиеся, типа ВД-АК-210, белые</v>
          </cell>
          <cell r="H137" t="str">
            <v>кг</v>
          </cell>
          <cell r="I137">
            <v>4.4119200000000003</v>
          </cell>
        </row>
        <row r="138">
          <cell r="E138" t="str">
            <v>36</v>
          </cell>
          <cell r="G138" t="str">
            <v>Окраска масляными составами за два раза ранее окрашенных металлических поверхностей стальных труб</v>
          </cell>
          <cell r="H138" t="str">
            <v>100 м2</v>
          </cell>
          <cell r="I138">
            <v>2.4E-2</v>
          </cell>
        </row>
        <row r="139">
          <cell r="E139" t="str">
            <v>37</v>
          </cell>
          <cell r="G139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139" t="str">
            <v>100 м2</v>
          </cell>
          <cell r="I139">
            <v>0.53251000000000004</v>
          </cell>
        </row>
        <row r="170">
          <cell r="G170" t="str">
            <v>1 Этаж. Коридор и раздевалки/40,46,50,65</v>
          </cell>
        </row>
        <row r="174">
          <cell r="E174" t="str">
            <v>38</v>
          </cell>
          <cell r="G174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    </cell>
          <cell r="H174" t="str">
            <v>100 м2</v>
          </cell>
          <cell r="I174">
            <v>4.1559999999999997</v>
          </cell>
        </row>
        <row r="175">
          <cell r="E175" t="str">
            <v>39</v>
          </cell>
          <cell r="G175" t="str">
            <v>Добавляется на окраску поливинилацетатными красками стеклообоев на каждый последующий слой к поз. 13-3303-5-1, 13-3303-5-2</v>
          </cell>
          <cell r="H175" t="str">
            <v>100 м2</v>
          </cell>
          <cell r="I175">
            <v>4.1559999999999997</v>
          </cell>
        </row>
        <row r="176">
          <cell r="E176" t="str">
            <v>40</v>
          </cell>
          <cell r="G176" t="str">
            <v>Облицовка пластиком или листами из синтетических материалов стен по сплошному основанию на клее (Уголки ПВХ)</v>
          </cell>
          <cell r="H176" t="str">
            <v>100 м2</v>
          </cell>
          <cell r="I176">
            <v>3.6499999999999998E-2</v>
          </cell>
        </row>
        <row r="177">
          <cell r="E177" t="str">
            <v>41</v>
          </cell>
          <cell r="G177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177" t="str">
            <v>100 м2</v>
          </cell>
          <cell r="I177">
            <v>5.8999999999999997E-2</v>
          </cell>
        </row>
        <row r="178">
          <cell r="E178" t="str">
            <v>41,1</v>
          </cell>
          <cell r="G178" t="str">
            <v>Краски водно-дисперсионные акриловые износостойкие, интерьерные, моющиеся, типа ВД-АК-210, белые</v>
          </cell>
          <cell r="H178" t="str">
            <v>кг</v>
          </cell>
          <cell r="I178">
            <v>1.4632000000000001</v>
          </cell>
        </row>
        <row r="179">
          <cell r="E179" t="str">
            <v>42</v>
          </cell>
          <cell r="G179" t="str">
            <v>Окраска масляными составами за два раза ранее окрашенных металлических поверхностей стальных труб</v>
          </cell>
          <cell r="H179" t="str">
            <v>100 м2</v>
          </cell>
          <cell r="I179">
            <v>2.5999999999999999E-2</v>
          </cell>
        </row>
        <row r="180">
          <cell r="E180" t="str">
            <v>43</v>
          </cell>
          <cell r="G180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180" t="str">
            <v>100 м2</v>
          </cell>
          <cell r="I180">
            <v>7.3335999999999998E-2</v>
          </cell>
        </row>
        <row r="211">
          <cell r="G211" t="str">
            <v>1 Этаж. Коридор /77,77а,77б.</v>
          </cell>
        </row>
        <row r="215">
          <cell r="E215" t="str">
            <v>44</v>
          </cell>
          <cell r="G215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</v>
          </cell>
          <cell r="H215" t="str">
            <v>100 м2</v>
          </cell>
          <cell r="I215">
            <v>0.51129999999999998</v>
          </cell>
        </row>
        <row r="216">
          <cell r="E216" t="str">
            <v>44,1</v>
          </cell>
          <cell r="G216" t="str">
            <v>Краски водно-дисперсионные акриловые износостойкие, интерьерные, моющиеся, типа ВД-АК-210, белые</v>
          </cell>
          <cell r="H216" t="str">
            <v>кг</v>
          </cell>
          <cell r="I216">
            <v>12.68024</v>
          </cell>
        </row>
        <row r="217">
          <cell r="E217" t="str">
            <v>45</v>
          </cell>
          <cell r="G217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    </cell>
          <cell r="H217" t="str">
            <v>100 м2</v>
          </cell>
          <cell r="I217">
            <v>1.6977</v>
          </cell>
        </row>
        <row r="218">
          <cell r="E218" t="str">
            <v>46</v>
          </cell>
          <cell r="G218" t="str">
            <v>Добавляется на окраску поливинилацетатными красками стеклообоев на каждый последующий слой к поз. 13-3303-5-1, 13-3303-5-2</v>
          </cell>
          <cell r="H218" t="str">
            <v>100 м2</v>
          </cell>
          <cell r="I218">
            <v>1.6977</v>
          </cell>
        </row>
        <row r="249">
          <cell r="G249" t="str">
            <v>Санузлы (7 шт) на 1 и 2 этажах</v>
          </cell>
        </row>
        <row r="253">
          <cell r="E253" t="str">
            <v>47</v>
          </cell>
          <cell r="G253" t="str">
    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    </cell>
          <cell r="H253" t="str">
            <v>10 шт.</v>
          </cell>
          <cell r="I253">
            <v>1.4</v>
          </cell>
        </row>
        <row r="254">
          <cell r="E254" t="str">
            <v>47,1</v>
          </cell>
          <cell r="G254" t="str">
    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    </cell>
          <cell r="H254" t="str">
            <v>шт.</v>
          </cell>
          <cell r="I254">
            <v>14</v>
          </cell>
        </row>
        <row r="255">
          <cell r="E255" t="str">
            <v>48</v>
          </cell>
          <cell r="G255" t="str">
            <v>Разборка подвесных потолков из перфорированных или сплошных реек</v>
          </cell>
          <cell r="H255" t="str">
            <v>м2</v>
          </cell>
          <cell r="I255">
            <v>96.95</v>
          </cell>
        </row>
        <row r="256">
          <cell r="E256" t="str">
            <v>49</v>
          </cell>
          <cell r="G256" t="str">
            <v>Монтаж подвесных потолков из алюминиевых реек</v>
          </cell>
          <cell r="H256" t="str">
            <v>100 м2</v>
          </cell>
          <cell r="I256">
            <v>0.96950000000000003</v>
          </cell>
        </row>
        <row r="257">
          <cell r="E257" t="str">
            <v>50</v>
          </cell>
          <cell r="G257" t="str">
            <v>Разборка облицовки стен из керамических глазурованных плиток</v>
          </cell>
          <cell r="H257" t="str">
            <v>100 м2</v>
          </cell>
          <cell r="I257">
            <v>3.6238999999999999</v>
          </cell>
        </row>
        <row r="258">
          <cell r="E258" t="str">
            <v>51</v>
          </cell>
          <cell r="G258" t="str">
            <v>Гладкая облицовка стен (без карнизных, плинтусных и угловых плиток) на клее из сухих смесей по камню и бетону, плитки 1 сорта</v>
          </cell>
          <cell r="H258" t="str">
            <v>100 м2</v>
          </cell>
          <cell r="I258">
            <v>2.8132999999999999</v>
          </cell>
        </row>
        <row r="259">
          <cell r="E259" t="str">
            <v>52</v>
          </cell>
          <cell r="G259" t="str">
            <v>Окраска масляными составами за два раза ранее окрашенных металлических поверхностей стальных труб</v>
          </cell>
          <cell r="H259" t="str">
            <v>100 м2</v>
          </cell>
          <cell r="I259">
            <v>5.2752E-2</v>
          </cell>
        </row>
        <row r="260">
          <cell r="E260" t="str">
            <v>53</v>
          </cell>
          <cell r="G260" t="str">
            <v>Окраска масляными составами за два раза ранее окрашенных металлических поверхностей радиаторов и ребристых труб</v>
          </cell>
          <cell r="H260" t="str">
            <v>100 м2</v>
          </cell>
          <cell r="I260">
            <v>9.8000000000000004E-2</v>
          </cell>
        </row>
        <row r="261">
          <cell r="E261" t="str">
            <v>54</v>
          </cell>
          <cell r="G261" t="str">
            <v>Смена умывальников (без стоимости умывальника)</v>
          </cell>
          <cell r="H261" t="str">
            <v>100 компл.</v>
          </cell>
          <cell r="I261">
            <v>0.21</v>
          </cell>
        </row>
        <row r="262">
          <cell r="E262" t="str">
            <v>54,1</v>
          </cell>
          <cell r="G262" t="str">
            <v>Умывальники керамические полукруглые, типа "Водолей"</v>
          </cell>
          <cell r="H262" t="str">
            <v>шт.</v>
          </cell>
          <cell r="I262">
            <v>-21</v>
          </cell>
        </row>
        <row r="263">
          <cell r="E263" t="str">
            <v>55</v>
          </cell>
          <cell r="G263" t="str">
            <v>Смена унитаза с бачком (без стоимости унитаза)</v>
          </cell>
          <cell r="H263" t="str">
            <v>100 компл.</v>
          </cell>
          <cell r="I263">
            <v>0.28000000000000003</v>
          </cell>
        </row>
        <row r="264">
          <cell r="E264" t="str">
            <v>55,1</v>
          </cell>
          <cell r="G264" t="str">
            <v>Унитазы керамические тарельчатые, комплект с отдельной полочкой в комплекте с запорной арматурой и бачком, размер 700х580х360 мм</v>
          </cell>
          <cell r="H264" t="str">
            <v>компл.</v>
          </cell>
          <cell r="I264">
            <v>-28</v>
          </cell>
        </row>
        <row r="265">
          <cell r="E265" t="str">
            <v>56</v>
          </cell>
          <cell r="G265" t="str">
            <v>Смена ПВХ канализационных труб, диаметром 100 мм</v>
          </cell>
          <cell r="H265" t="str">
            <v>100 м</v>
          </cell>
          <cell r="I265">
            <v>0.28000000000000003</v>
          </cell>
        </row>
        <row r="266">
          <cell r="E266" t="str">
            <v>57</v>
          </cell>
          <cell r="G266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266" t="str">
            <v>100 м2</v>
          </cell>
          <cell r="I266">
            <v>0.33843600000000001</v>
          </cell>
        </row>
        <row r="267">
          <cell r="E267" t="str">
            <v>58</v>
          </cell>
          <cell r="G267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267" t="str">
            <v>100 м2</v>
          </cell>
          <cell r="I267">
            <v>0.113575</v>
          </cell>
        </row>
        <row r="268">
          <cell r="E268" t="str">
            <v>58,1</v>
          </cell>
          <cell r="G268" t="str">
            <v>Краски водно-дисперсионные акриловые износостойкие, интерьерные, моющиеся, типа ВД-АК-210, белые</v>
          </cell>
          <cell r="H268" t="str">
            <v>кг</v>
          </cell>
          <cell r="I268">
            <v>2.8166600000000002</v>
          </cell>
        </row>
        <row r="269">
          <cell r="E269" t="str">
            <v>59</v>
          </cell>
          <cell r="G269" t="str">
            <v>Разборка покрытий из керамических плиток</v>
          </cell>
          <cell r="H269" t="str">
            <v>100 м2</v>
          </cell>
          <cell r="I269">
            <v>0.96950000000000003</v>
          </cell>
        </row>
        <row r="270">
          <cell r="E270" t="str">
            <v>60</v>
          </cell>
          <cell r="G270" t="str">
            <v>Разборка цементных покрытий, толщина 30 мм</v>
          </cell>
          <cell r="H270" t="str">
            <v>100 м2</v>
          </cell>
          <cell r="I270">
            <v>0.96950000000000003</v>
          </cell>
        </row>
        <row r="271">
          <cell r="E271" t="str">
            <v>61</v>
          </cell>
          <cell r="G271" t="str">
            <v>исключается на каждые 5 мм изменения толщины покрытия к поз. 10-3304-1-1</v>
          </cell>
          <cell r="H271" t="str">
            <v>100 м2</v>
          </cell>
          <cell r="I271">
            <v>-0.96950000000000003</v>
          </cell>
        </row>
        <row r="272">
          <cell r="E272" t="str">
            <v>62</v>
          </cell>
          <cell r="G272" t="str">
            <v>Разборка гидроизоляции внутренних помещений (душевых, санузлов, подвала и т.д.) - до трех слоев</v>
          </cell>
          <cell r="H272" t="str">
            <v>100 м2</v>
          </cell>
          <cell r="I272">
            <v>0.96950000000000003</v>
          </cell>
        </row>
        <row r="273">
          <cell r="E273" t="str">
            <v>63</v>
          </cell>
          <cell r="G273" t="str">
            <v>Устройство первого слоя оклеечной гидроизоляции рулонными материалами на мастике резино-битумной</v>
          </cell>
          <cell r="H273" t="str">
            <v>100 м2</v>
          </cell>
          <cell r="I273">
            <v>0.96950000000000003</v>
          </cell>
        </row>
        <row r="274">
          <cell r="E274" t="str">
            <v>64</v>
          </cell>
          <cell r="G274" t="str">
            <v>Добавляется на каждый последующий слой к поз.10-3203-1-3</v>
          </cell>
          <cell r="H274" t="str">
            <v>100 м2</v>
          </cell>
          <cell r="I274">
            <v>0.96950000000000003</v>
          </cell>
        </row>
        <row r="275">
          <cell r="E275" t="str">
            <v>65</v>
          </cell>
          <cell r="G275" t="str">
            <v>Устройство стяжек цементных толщиной 20 мм</v>
          </cell>
          <cell r="H275" t="str">
            <v>100 м2</v>
          </cell>
          <cell r="I275">
            <v>0.96950000000000003</v>
          </cell>
        </row>
        <row r="276">
          <cell r="E276" t="str">
            <v>66</v>
          </cell>
          <cell r="G276" t="str">
    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    </cell>
          <cell r="H276" t="str">
            <v>100 м2</v>
          </cell>
          <cell r="I276">
            <v>0.96950000000000003</v>
          </cell>
        </row>
        <row r="277">
          <cell r="E277" t="str">
            <v>67</v>
          </cell>
          <cell r="G277" t="str">
            <v>Разборка перегородок из гипсовых плит</v>
          </cell>
          <cell r="H277" t="str">
            <v>100 м2</v>
          </cell>
          <cell r="I277">
            <v>0.420595</v>
          </cell>
        </row>
        <row r="278">
          <cell r="E278" t="str">
            <v>68</v>
          </cell>
          <cell r="G278" t="str">
            <v>Устройство перегородок каркасно-филенчатых в санузлах (без стоимости щитов)</v>
          </cell>
          <cell r="H278" t="str">
            <v>100 м2</v>
          </cell>
          <cell r="I278">
            <v>0.96179999999999999</v>
          </cell>
        </row>
        <row r="279">
          <cell r="E279" t="str">
            <v>68,1</v>
          </cell>
          <cell r="G279" t="str">
            <v>Сантехнические перегородки для санузлов из ЛДСП серии "ПФ 25М стандарт" (к комплекте с алюминевыми профилями, защелками врезными, петлями, ручками-кнопками)</v>
          </cell>
          <cell r="H279" t="str">
            <v>м2</v>
          </cell>
          <cell r="I279">
            <v>96.18</v>
          </cell>
        </row>
        <row r="310">
          <cell r="G310" t="str">
            <v>Санузлы 3 и 4 этажей (8 шт.)</v>
          </cell>
        </row>
        <row r="314">
          <cell r="E314" t="str">
            <v>69</v>
          </cell>
          <cell r="G314" t="str">
    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    </cell>
          <cell r="H314" t="str">
            <v>10 шт.</v>
          </cell>
          <cell r="I314">
            <v>1.6</v>
          </cell>
        </row>
        <row r="315">
          <cell r="E315" t="str">
            <v>69,1</v>
          </cell>
          <cell r="G315" t="str">
    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    </cell>
          <cell r="H315" t="str">
            <v>шт.</v>
          </cell>
          <cell r="I315">
            <v>16</v>
          </cell>
        </row>
        <row r="316">
          <cell r="E316" t="str">
            <v>70</v>
          </cell>
          <cell r="G316" t="str">
            <v>Разборка подвесных потолков из перфорированных или сплошных реек</v>
          </cell>
          <cell r="H316" t="str">
            <v>м2</v>
          </cell>
          <cell r="I316">
            <v>110.8</v>
          </cell>
        </row>
        <row r="317">
          <cell r="E317" t="str">
            <v>71</v>
          </cell>
          <cell r="G317" t="str">
            <v>Монтаж подвесных потолков из алюминиевых реек</v>
          </cell>
          <cell r="H317" t="str">
            <v>100 м2</v>
          </cell>
          <cell r="I317">
            <v>1.1080000000000001</v>
          </cell>
        </row>
        <row r="318">
          <cell r="E318" t="str">
            <v>72</v>
          </cell>
          <cell r="G318" t="str">
            <v>Разборка облицовки стен из керамических глазурованных плиток</v>
          </cell>
          <cell r="H318" t="str">
            <v>100 м2</v>
          </cell>
          <cell r="I318">
            <v>4.1416000000000004</v>
          </cell>
        </row>
        <row r="319">
          <cell r="E319" t="str">
            <v>73</v>
          </cell>
          <cell r="G319" t="str">
            <v>Гладкая облицовка стен (без карнизных, плинтусных и угловых плиток) на клее из сухих смесей по камню и бетону, плитки 1 сорта</v>
          </cell>
          <cell r="H319" t="str">
            <v>100 м2</v>
          </cell>
          <cell r="I319">
            <v>3.2151999999999998</v>
          </cell>
        </row>
        <row r="320">
          <cell r="E320" t="str">
            <v>74</v>
          </cell>
          <cell r="G320" t="str">
            <v>Окраска масляными составами за два раза ранее окрашенных металлических поверхностей стальных труб</v>
          </cell>
          <cell r="H320" t="str">
            <v>100 м2</v>
          </cell>
          <cell r="I320">
            <v>6.0288000000000001E-2</v>
          </cell>
        </row>
        <row r="321">
          <cell r="E321" t="str">
            <v>75</v>
          </cell>
          <cell r="G321" t="str">
            <v>Окраска масляными составами за два раза ранее окрашенных металлических поверхностей радиаторов и ребристых труб</v>
          </cell>
          <cell r="H321" t="str">
            <v>100 м2</v>
          </cell>
          <cell r="I321">
            <v>0.112</v>
          </cell>
        </row>
        <row r="322">
          <cell r="E322" t="str">
            <v>76</v>
          </cell>
          <cell r="G322" t="str">
            <v>Смена умывальников (без стоимости умывальника)</v>
          </cell>
          <cell r="H322" t="str">
            <v>100 компл.</v>
          </cell>
          <cell r="I322">
            <v>0.24</v>
          </cell>
        </row>
        <row r="323">
          <cell r="E323" t="str">
            <v>76,1</v>
          </cell>
          <cell r="G323" t="str">
            <v>Умывальники керамические полукруглые, типа "Водолей"</v>
          </cell>
          <cell r="H323" t="str">
            <v>шт.</v>
          </cell>
          <cell r="I323">
            <v>-24</v>
          </cell>
        </row>
        <row r="324">
          <cell r="E324" t="str">
            <v>77</v>
          </cell>
          <cell r="G324" t="str">
            <v>Смена унитаза с бачком (без стоимости унитаза)</v>
          </cell>
          <cell r="H324" t="str">
            <v>100 компл.</v>
          </cell>
          <cell r="I324">
            <v>0.32</v>
          </cell>
        </row>
        <row r="325">
          <cell r="E325" t="str">
            <v>77,1</v>
          </cell>
          <cell r="G325" t="str">
            <v>Унитазы керамические тарельчатые, комплект с отдельной полочкой в комплекте с запорной арматурой и бачком, размер 700х580х360 мм</v>
          </cell>
          <cell r="H325" t="str">
            <v>компл.</v>
          </cell>
          <cell r="I325">
            <v>-32</v>
          </cell>
        </row>
        <row r="326">
          <cell r="E326" t="str">
            <v>78</v>
          </cell>
          <cell r="G326" t="str">
            <v>Смена ПВХ канализационных труб, диаметром 100 мм</v>
          </cell>
          <cell r="H326" t="str">
            <v>100 м</v>
          </cell>
          <cell r="I326">
            <v>0.32</v>
          </cell>
        </row>
        <row r="327">
          <cell r="E327" t="str">
            <v>79</v>
          </cell>
          <cell r="G327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327" t="str">
            <v>100 м2</v>
          </cell>
          <cell r="I327">
            <v>0.38678400000000002</v>
          </cell>
        </row>
        <row r="328">
          <cell r="E328" t="str">
            <v>80</v>
          </cell>
          <cell r="G328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328" t="str">
            <v>100 м2</v>
          </cell>
          <cell r="I328">
            <v>0.1298</v>
          </cell>
        </row>
        <row r="329">
          <cell r="E329" t="str">
            <v>80,1</v>
          </cell>
          <cell r="G329" t="str">
            <v>Краски водно-дисперсионные акриловые износостойкие, интерьерные, моющиеся, типа ВД-АК-210, белые</v>
          </cell>
          <cell r="H329" t="str">
            <v>кг</v>
          </cell>
          <cell r="I329">
            <v>3.2190400000000001</v>
          </cell>
        </row>
        <row r="330">
          <cell r="E330" t="str">
            <v>81</v>
          </cell>
          <cell r="G330" t="str">
            <v>Разборка покрытий из керамических плиток</v>
          </cell>
          <cell r="H330" t="str">
            <v>100 м2</v>
          </cell>
          <cell r="I330">
            <v>1.1080000000000001</v>
          </cell>
        </row>
        <row r="331">
          <cell r="E331" t="str">
            <v>82</v>
          </cell>
          <cell r="G331" t="str">
            <v>Разборка цементных покрытий, толщина 30 мм</v>
          </cell>
          <cell r="H331" t="str">
            <v>100 м2</v>
          </cell>
          <cell r="I331">
            <v>1.1080000000000001</v>
          </cell>
        </row>
        <row r="332">
          <cell r="E332" t="str">
            <v>83</v>
          </cell>
          <cell r="G332" t="str">
            <v>исключается на каждые 5 мм изменения толщины покрытия к поз. 10-3304-1-1</v>
          </cell>
          <cell r="H332" t="str">
            <v>100 м2</v>
          </cell>
          <cell r="I332">
            <v>-1.1080000000000001</v>
          </cell>
        </row>
        <row r="333">
          <cell r="E333" t="str">
            <v>84</v>
          </cell>
          <cell r="G333" t="str">
            <v>Разборка гидроизоляции внутренних помещений (душевых, санузлов, подвала и т.д.) - до трех слоев</v>
          </cell>
          <cell r="H333" t="str">
            <v>100 м2</v>
          </cell>
          <cell r="I333">
            <v>1.1080000000000001</v>
          </cell>
        </row>
        <row r="334">
          <cell r="E334" t="str">
            <v>85</v>
          </cell>
          <cell r="G334" t="str">
            <v>Устройство первого слоя оклеечной гидроизоляции рулонными материалами на мастике резино-битумной</v>
          </cell>
          <cell r="H334" t="str">
            <v>100 м2</v>
          </cell>
          <cell r="I334">
            <v>1.1080000000000001</v>
          </cell>
        </row>
        <row r="335">
          <cell r="E335" t="str">
            <v>86</v>
          </cell>
          <cell r="G335" t="str">
            <v>Добавляется на каждый последующий слой к поз.10-3203-1-3</v>
          </cell>
          <cell r="H335" t="str">
            <v>100 м2</v>
          </cell>
          <cell r="I335">
            <v>1.1080000000000001</v>
          </cell>
        </row>
        <row r="336">
          <cell r="E336" t="str">
            <v>87</v>
          </cell>
          <cell r="G336" t="str">
            <v>Устройство стяжек цементных толщиной 20 мм</v>
          </cell>
          <cell r="H336" t="str">
            <v>100 м2</v>
          </cell>
          <cell r="I336">
            <v>1.1080000000000001</v>
          </cell>
        </row>
        <row r="337">
          <cell r="E337" t="str">
            <v>88</v>
          </cell>
          <cell r="G337" t="str">
    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    </cell>
          <cell r="H337" t="str">
            <v>100 м2</v>
          </cell>
          <cell r="I337">
            <v>1.1080000000000001</v>
          </cell>
        </row>
        <row r="338">
          <cell r="E338" t="str">
            <v>89</v>
          </cell>
          <cell r="G338" t="str">
            <v>Разборка перегородок из гипсовых плит</v>
          </cell>
          <cell r="H338" t="str">
            <v>100 м2</v>
          </cell>
          <cell r="I338">
            <v>0.48068</v>
          </cell>
        </row>
        <row r="339">
          <cell r="E339" t="str">
            <v>90</v>
          </cell>
          <cell r="G339" t="str">
            <v>Устройство перегородок каркасно-филенчатых в санузлах (без стоимости щитов)</v>
          </cell>
          <cell r="H339" t="str">
            <v>100 м2</v>
          </cell>
          <cell r="I339">
            <v>1.0992</v>
          </cell>
        </row>
        <row r="340">
          <cell r="E340" t="str">
            <v>90,1</v>
          </cell>
          <cell r="G340" t="str">
            <v>Сантехнические перегородки для санузлов из ЛДСП серии "ПФ 25М стандарт" (к комплекте с алюминевыми профилями, защелками врезными, петлями, ручками-кнопками)</v>
          </cell>
          <cell r="H340" t="str">
            <v>м2</v>
          </cell>
          <cell r="I340">
            <v>109.92</v>
          </cell>
        </row>
        <row r="371">
          <cell r="G371" t="str">
            <v>1 Этаж. Санузел для инвалидов.</v>
          </cell>
        </row>
        <row r="375">
          <cell r="E375" t="str">
            <v>91</v>
          </cell>
          <cell r="G375" t="str">
    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    </cell>
          <cell r="H375" t="str">
            <v>10 шт.</v>
          </cell>
          <cell r="I375">
            <v>0.2</v>
          </cell>
        </row>
        <row r="376">
          <cell r="E376" t="str">
            <v>91,1</v>
          </cell>
          <cell r="G376" t="str">
    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    </cell>
          <cell r="H376" t="str">
            <v>шт.</v>
          </cell>
          <cell r="I376">
            <v>2</v>
          </cell>
        </row>
        <row r="377">
          <cell r="E377" t="str">
            <v>92</v>
          </cell>
          <cell r="G377" t="str">
            <v>Разборка подвесных потолков из перфорированных или сплошных реек</v>
          </cell>
          <cell r="H377" t="str">
            <v>м2</v>
          </cell>
          <cell r="I377">
            <v>13.85</v>
          </cell>
        </row>
        <row r="378">
          <cell r="E378" t="str">
            <v>93</v>
          </cell>
          <cell r="G378" t="str">
            <v>Монтаж подвесных потолков из алюминиевых реек</v>
          </cell>
          <cell r="H378" t="str">
            <v>100 м2</v>
          </cell>
          <cell r="I378">
            <v>0.13850000000000001</v>
          </cell>
        </row>
        <row r="379">
          <cell r="E379" t="str">
            <v>94</v>
          </cell>
          <cell r="G379" t="str">
            <v>Разборка облицовки стен из керамических глазурованных плиток</v>
          </cell>
          <cell r="H379" t="str">
            <v>100 м2</v>
          </cell>
          <cell r="I379">
            <v>0.51770000000000005</v>
          </cell>
        </row>
        <row r="380">
          <cell r="E380" t="str">
            <v>95</v>
          </cell>
          <cell r="G380" t="str">
            <v>Гладкая облицовка стен (без карнизных, плинтусных и угловых плиток) на клее из сухих смесей по камню и бетону, плитки 1 сорта</v>
          </cell>
          <cell r="H380" t="str">
            <v>100 м2</v>
          </cell>
          <cell r="I380">
            <v>0.51770000000000005</v>
          </cell>
        </row>
        <row r="381">
          <cell r="E381" t="str">
            <v>96</v>
          </cell>
          <cell r="G381" t="str">
            <v>Окраска масляными составами за два раза ранее окрашенных металлических поверхностей стальных труб</v>
          </cell>
          <cell r="H381" t="str">
            <v>100 м2</v>
          </cell>
          <cell r="I381">
            <v>7.5360000000000002E-3</v>
          </cell>
        </row>
        <row r="382">
          <cell r="E382" t="str">
            <v>97</v>
          </cell>
          <cell r="G382" t="str">
            <v>Окраска масляными составами за два раза ранее окрашенных металлических поверхностей радиаторов и ребристых труб</v>
          </cell>
          <cell r="H382" t="str">
            <v>100 м2</v>
          </cell>
          <cell r="I382">
            <v>1.4E-2</v>
          </cell>
        </row>
        <row r="383">
          <cell r="E383" t="str">
            <v>98</v>
          </cell>
          <cell r="G383" t="str">
            <v>Смена умывальников (без стоимости умывальника)</v>
          </cell>
          <cell r="H383" t="str">
            <v>100 компл.</v>
          </cell>
          <cell r="I383">
            <v>0.04</v>
          </cell>
        </row>
        <row r="384">
          <cell r="E384" t="str">
            <v>98,1</v>
          </cell>
          <cell r="G384" t="str">
            <v>Умывальники керамические полукруглые, типа "Водолей"</v>
          </cell>
          <cell r="H384" t="str">
            <v>шт.</v>
          </cell>
          <cell r="I384">
            <v>-4</v>
          </cell>
        </row>
        <row r="385">
          <cell r="E385" t="str">
            <v>99</v>
          </cell>
          <cell r="G385" t="str">
            <v>Смена унитаза с бачком (без стоимости унитаза)</v>
          </cell>
          <cell r="H385" t="str">
            <v>100 компл.</v>
          </cell>
          <cell r="I385">
            <v>0.02</v>
          </cell>
        </row>
        <row r="386">
          <cell r="E386" t="str">
            <v>99,1</v>
          </cell>
          <cell r="G386" t="str">
            <v>Унитазы керамические тарельчатые, комплект с отдельной полочкой в комплекте с запорной арматурой и бачком, размер 700х580х360 мм</v>
          </cell>
          <cell r="H386" t="str">
            <v>компл.</v>
          </cell>
          <cell r="I386">
            <v>-2</v>
          </cell>
        </row>
        <row r="387">
          <cell r="E387" t="str">
            <v>100</v>
          </cell>
          <cell r="G387" t="str">
            <v>Смена ПВХ канализационных труб, диаметром 100 мм</v>
          </cell>
          <cell r="H387" t="str">
            <v>100 м</v>
          </cell>
          <cell r="I387">
            <v>0.04</v>
          </cell>
        </row>
        <row r="388">
          <cell r="E388" t="str">
            <v>101</v>
          </cell>
          <cell r="G388" t="str">
            <v>Улучшенная масляная окраска окон разбеленным колером с расчисткой старой краски до 35% (к=2,8 Т.Ч. п. 2. 2. 7) учтена окраска подоконников</v>
          </cell>
          <cell r="H388" t="str">
            <v>100 м2</v>
          </cell>
          <cell r="I388">
            <v>4.8348000000000002E-2</v>
          </cell>
        </row>
        <row r="389">
          <cell r="E389" t="str">
            <v>102</v>
          </cell>
          <cell r="G389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    </cell>
          <cell r="H389" t="str">
            <v>100 м2</v>
          </cell>
          <cell r="I389">
            <v>1.6225E-2</v>
          </cell>
        </row>
        <row r="390">
          <cell r="E390" t="str">
            <v>102,1</v>
          </cell>
          <cell r="G390" t="str">
            <v>Краски водно-дисперсионные акриловые износостойкие, интерьерные, моющиеся, типа ВД-АК-210, белые</v>
          </cell>
          <cell r="H390" t="str">
            <v>кг</v>
          </cell>
          <cell r="I390">
            <v>0.40238000000000002</v>
          </cell>
        </row>
        <row r="391">
          <cell r="E391" t="str">
            <v>103</v>
          </cell>
          <cell r="G391" t="str">
            <v>Разборка покрытий из керамических плиток</v>
          </cell>
          <cell r="H391" t="str">
            <v>100 м2</v>
          </cell>
          <cell r="I391">
            <v>0.13850000000000001</v>
          </cell>
        </row>
        <row r="392">
          <cell r="E392" t="str">
            <v>104</v>
          </cell>
          <cell r="G392" t="str">
            <v>Разборка цементных покрытий, толщина 30 мм</v>
          </cell>
          <cell r="H392" t="str">
            <v>100 м2</v>
          </cell>
          <cell r="I392">
            <v>0.13850000000000001</v>
          </cell>
        </row>
        <row r="393">
          <cell r="E393" t="str">
            <v>105</v>
          </cell>
          <cell r="G393" t="str">
            <v>исключается на каждые 5 мм изменения толщины покрытия к поз. 10-3304-1-1</v>
          </cell>
          <cell r="H393" t="str">
            <v>100 м2</v>
          </cell>
          <cell r="I393">
            <v>-0.13850000000000001</v>
          </cell>
        </row>
        <row r="394">
          <cell r="E394" t="str">
            <v>106</v>
          </cell>
          <cell r="G394" t="str">
            <v>Разборка гидроизоляции внутренних помещений (душевых, санузлов, подвала и т.д.) - до трех слоев</v>
          </cell>
          <cell r="H394" t="str">
            <v>100 м2</v>
          </cell>
          <cell r="I394">
            <v>0.13850000000000001</v>
          </cell>
        </row>
        <row r="395">
          <cell r="E395" t="str">
            <v>107</v>
          </cell>
          <cell r="G395" t="str">
            <v>Устройство первого слоя оклеечной гидроизоляции рулонными материалами на мастике резино-битумной</v>
          </cell>
          <cell r="H395" t="str">
            <v>100 м2</v>
          </cell>
          <cell r="I395">
            <v>0.13850000000000001</v>
          </cell>
        </row>
        <row r="396">
          <cell r="E396" t="str">
            <v>108</v>
          </cell>
          <cell r="G396" t="str">
            <v>Добавляется на каждый последующий слой к поз.10-3203-1-3</v>
          </cell>
          <cell r="H396" t="str">
            <v>100 м2</v>
          </cell>
          <cell r="I396">
            <v>0.13850000000000001</v>
          </cell>
        </row>
        <row r="397">
          <cell r="E397" t="str">
            <v>109</v>
          </cell>
          <cell r="G397" t="str">
            <v>Устройство стяжек цементных толщиной 20 мм</v>
          </cell>
          <cell r="H397" t="str">
            <v>100 м2</v>
          </cell>
          <cell r="I397">
            <v>0.13850000000000001</v>
          </cell>
        </row>
        <row r="398">
          <cell r="E398" t="str">
            <v>110</v>
          </cell>
          <cell r="G398" t="str">
    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    </cell>
          <cell r="H398" t="str">
            <v>100 м2</v>
          </cell>
          <cell r="I398">
            <v>0.13850000000000001</v>
          </cell>
        </row>
        <row r="399">
          <cell r="E399" t="str">
            <v>111</v>
          </cell>
          <cell r="G399" t="str">
            <v>Разборка деревянных заполнений проемов дверных, воротных</v>
          </cell>
          <cell r="H399" t="str">
            <v>100 м2</v>
          </cell>
          <cell r="I399">
            <v>3.4000000000000002E-2</v>
          </cell>
        </row>
        <row r="400">
          <cell r="E400" t="str">
            <v>112</v>
          </cell>
          <cell r="G400" t="str">
    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    </cell>
          <cell r="H400" t="str">
            <v>100 м2</v>
          </cell>
          <cell r="I400">
            <v>3.4000000000000002E-2</v>
          </cell>
        </row>
        <row r="401">
          <cell r="E401" t="str">
            <v>112,1</v>
          </cell>
          <cell r="G401" t="str">
            <v>Замок врезной ЗВ4-14</v>
          </cell>
          <cell r="H401" t="str">
            <v>компл.</v>
          </cell>
          <cell r="I401">
            <v>2</v>
          </cell>
        </row>
        <row r="402">
          <cell r="E402" t="str">
            <v>112,2</v>
          </cell>
          <cell r="G402" t="str">
    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ДГ21-7, площадь 1,39 м2</v>
          </cell>
          <cell r="H402" t="str">
            <v>м2</v>
          </cell>
          <cell r="I402">
            <v>1.39</v>
          </cell>
        </row>
        <row r="403">
          <cell r="E403" t="str">
            <v>112,3</v>
          </cell>
          <cell r="G403" t="str">
            <v>Блоки дверные внутренние, однопольные, глухие, со сплошным заполнением щита, облицованные шпоном строганным твердолиственных и ценных пород, со скобяными приборами, марка ДГ21-10, площадь 2,01 м2</v>
          </cell>
          <cell r="H403" t="str">
            <v>м2</v>
          </cell>
          <cell r="I403">
            <v>2.0099999999999998</v>
          </cell>
        </row>
        <row r="434">
          <cell r="G434" t="str">
            <v>Лестничные клетка  А</v>
          </cell>
        </row>
        <row r="438">
          <cell r="E438" t="str">
            <v>113</v>
          </cell>
          <cell r="G438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    </cell>
          <cell r="H438" t="str">
            <v>100 м2</v>
          </cell>
          <cell r="I438">
            <v>0.3866</v>
          </cell>
        </row>
        <row r="439">
          <cell r="E439" t="str">
            <v>114</v>
          </cell>
          <cell r="G439" t="str">
            <v>Добавляется на окраску поливинилацетатными красками стеклообоев на каждый последующий слой к поз. 13-3303-5-1, 13-3303-5-2</v>
          </cell>
          <cell r="H439" t="str">
            <v>100 м2</v>
          </cell>
          <cell r="I439">
            <v>0.3866</v>
          </cell>
        </row>
        <row r="440">
          <cell r="E440" t="str">
            <v>115</v>
          </cell>
          <cell r="G440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(80%)</v>
          </cell>
          <cell r="H440" t="str">
            <v>100 м2</v>
          </cell>
          <cell r="I440">
            <v>1.5460700000000001</v>
          </cell>
        </row>
        <row r="441">
          <cell r="E441" t="str">
            <v>116</v>
          </cell>
          <cell r="G441" t="str">
            <v>Добавляется на окраску поливинилацетатными красками стеклообоев на каждый последующий слой к поз. 13-3303-5-1, 13-3303-5-2</v>
          </cell>
          <cell r="H441" t="str">
            <v>100 м2</v>
          </cell>
          <cell r="I441">
            <v>1.5460700000000001</v>
          </cell>
        </row>
        <row r="442">
          <cell r="E442" t="str">
            <v>117</v>
          </cell>
          <cell r="G442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    </cell>
          <cell r="H442" t="str">
            <v>100 м2</v>
          </cell>
          <cell r="I442">
            <v>0.17435</v>
          </cell>
        </row>
        <row r="443">
          <cell r="E443" t="str">
            <v>117,1</v>
          </cell>
          <cell r="G443" t="str">
            <v>Краски водно-дисперсионные акриловые износостойкие, интерьерные, моющиеся, типа ВД-АК-210, белые</v>
          </cell>
          <cell r="H443" t="str">
            <v>кг</v>
          </cell>
          <cell r="I443">
            <v>4.3238799999999999</v>
          </cell>
        </row>
        <row r="444">
          <cell r="E444" t="str">
            <v>118</v>
          </cell>
          <cell r="G444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    </cell>
          <cell r="H444" t="str">
            <v>100 м2</v>
          </cell>
          <cell r="I444">
            <v>0.64719499999999996</v>
          </cell>
        </row>
        <row r="445">
          <cell r="E445" t="str">
            <v>118,1</v>
          </cell>
          <cell r="G445" t="str">
            <v>Краски водно-дисперсионные акриловые износостойкие, интерьерные, моющиеся, типа ВД-АК-210, белые</v>
          </cell>
          <cell r="H445" t="str">
            <v>кг</v>
          </cell>
          <cell r="I445">
            <v>16.050436000000001</v>
          </cell>
        </row>
        <row r="446">
          <cell r="E446" t="str">
            <v>119</v>
          </cell>
          <cell r="G446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    </cell>
          <cell r="H446" t="str">
            <v>100 м2</v>
          </cell>
          <cell r="I446">
            <v>0.1148</v>
          </cell>
        </row>
        <row r="447">
          <cell r="E447" t="str">
            <v>119,1</v>
          </cell>
          <cell r="G447" t="str">
            <v>Краски водно-дисперсионные акриловые износостойкие, интерьерные и фасадные, влагостойкие, типа ВД-АК-120, белые</v>
          </cell>
          <cell r="H447" t="str">
            <v>кг</v>
          </cell>
          <cell r="I447">
            <v>2.8470399999999998</v>
          </cell>
        </row>
        <row r="448">
          <cell r="E448" t="str">
            <v>120</v>
          </cell>
          <cell r="G448" t="str">
            <v>Окраска масляными составами торцов лестничных маршей с расчисткой отстающей краски ( с учетом окраски "галошницы")</v>
          </cell>
          <cell r="H448" t="str">
            <v>100 м2</v>
          </cell>
          <cell r="I448">
            <v>8.8200000000000001E-2</v>
          </cell>
        </row>
        <row r="449">
          <cell r="E449" t="str">
            <v>121</v>
          </cell>
          <cell r="G449" t="str">
            <v>Масляная окраска белилами с добавлением колера металлических решеток, переплетов, труб, диаметром менее 50 мм и т.п. за два раза</v>
          </cell>
          <cell r="H449" t="str">
            <v>100 м2</v>
          </cell>
          <cell r="I449">
            <v>0.221</v>
          </cell>
        </row>
        <row r="450">
          <cell r="E450" t="str">
            <v>122</v>
          </cell>
          <cell r="G450" t="str">
            <v>Замена электроосветительной арматуры с люминесцентными лампами с числом ламп до двух (без стоимости материалов)</v>
          </cell>
          <cell r="H450" t="str">
            <v>10 шт.</v>
          </cell>
          <cell r="I450">
            <v>0.8</v>
          </cell>
        </row>
        <row r="451">
          <cell r="E451" t="str">
            <v>122,1</v>
          </cell>
          <cell r="G451" t="str">
    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    </cell>
          <cell r="H451" t="str">
            <v>шт.</v>
          </cell>
          <cell r="I451">
            <v>8</v>
          </cell>
        </row>
        <row r="452">
          <cell r="E452" t="str">
            <v>123</v>
          </cell>
          <cell r="G452" t="str">
            <v>Установка отбойной доски из древесных материалов</v>
          </cell>
          <cell r="H452" t="str">
            <v>м</v>
          </cell>
          <cell r="I452">
            <v>33.99</v>
          </cell>
        </row>
        <row r="453">
          <cell r="E453" t="str">
            <v>123,1</v>
          </cell>
          <cell r="G453" t="str">
            <v>Доски отбойные из ДБСП, размеры 10х300х2980 мм</v>
          </cell>
          <cell r="H453" t="str">
            <v>м</v>
          </cell>
          <cell r="I453">
            <v>34.329900000000002</v>
          </cell>
        </row>
        <row r="454">
          <cell r="E454" t="str">
            <v>124</v>
          </cell>
          <cell r="G454" t="str">
            <v>Демонтаж металлических конструкций люков</v>
          </cell>
          <cell r="H454" t="str">
            <v>т</v>
          </cell>
          <cell r="I454">
            <v>0</v>
          </cell>
        </row>
        <row r="455">
          <cell r="E455" t="str">
            <v>125</v>
          </cell>
          <cell r="G455" t="str">
            <v>Монтаж металлических конструкций люков (без стоимости люков)</v>
          </cell>
          <cell r="H455" t="str">
            <v>т</v>
          </cell>
          <cell r="I455">
            <v>0</v>
          </cell>
        </row>
        <row r="456">
          <cell r="E456" t="str">
            <v>125,1</v>
          </cell>
          <cell r="G456" t="str">
    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    </cell>
          <cell r="H456" t="str">
            <v>т</v>
          </cell>
          <cell r="I456">
            <v>0</v>
          </cell>
        </row>
        <row r="488">
          <cell r="G488" t="str">
            <v>Лестничные клетка  Б</v>
          </cell>
        </row>
        <row r="492">
          <cell r="E492" t="str">
            <v>126</v>
          </cell>
          <cell r="G492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    </cell>
          <cell r="H492" t="str">
            <v>100 м2</v>
          </cell>
          <cell r="I492">
            <v>0.38651999999999997</v>
          </cell>
        </row>
        <row r="493">
          <cell r="E493" t="str">
            <v>127</v>
          </cell>
          <cell r="G493" t="str">
            <v>Добавляется на окраску поливинилацетатными красками стеклообоев на каждый последующий слой к поз. 13-3303-5-1, 13-3303-5-2</v>
          </cell>
          <cell r="H493" t="str">
            <v>100 м2</v>
          </cell>
          <cell r="I493">
            <v>0.3866</v>
          </cell>
        </row>
        <row r="494">
          <cell r="E494" t="str">
            <v>128</v>
          </cell>
          <cell r="G494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(80%)</v>
          </cell>
          <cell r="H494" t="str">
            <v>100 м2</v>
          </cell>
          <cell r="I494">
            <v>1.5460799999999999</v>
          </cell>
        </row>
        <row r="495">
          <cell r="E495" t="str">
            <v>129</v>
          </cell>
          <cell r="G495" t="str">
            <v>Добавляется на окраску поливинилацетатными красками стеклообоев на каждый последующий слой к поз. 13-3303-5-1, 13-3303-5-2</v>
          </cell>
          <cell r="H495" t="str">
            <v>100 м2</v>
          </cell>
          <cell r="I495">
            <v>1.5460700000000001</v>
          </cell>
        </row>
        <row r="496">
          <cell r="E496" t="str">
            <v>130</v>
          </cell>
          <cell r="G496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    </cell>
          <cell r="H496" t="str">
            <v>100 м2</v>
          </cell>
          <cell r="I496">
            <v>0.17435</v>
          </cell>
        </row>
        <row r="497">
          <cell r="E497" t="str">
            <v>130,1</v>
          </cell>
          <cell r="G497" t="str">
            <v>Краски водно-дисперсионные акриловые износостойкие, интерьерные, моющиеся, типа ВД-АК-210, белые</v>
          </cell>
          <cell r="H497" t="str">
            <v>кг</v>
          </cell>
          <cell r="I497">
            <v>4.3238799999999999</v>
          </cell>
        </row>
        <row r="498">
          <cell r="E498" t="str">
            <v>131</v>
          </cell>
          <cell r="G498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    </cell>
          <cell r="H498" t="str">
            <v>100 м2</v>
          </cell>
          <cell r="I498">
            <v>0.64719499999999996</v>
          </cell>
        </row>
        <row r="499">
          <cell r="E499" t="str">
            <v>131,1</v>
          </cell>
          <cell r="G499" t="str">
            <v>Краски водно-дисперсионные акриловые износостойкие, интерьерные, моющиеся, типа ВД-АК-210, белые</v>
          </cell>
          <cell r="H499" t="str">
            <v>кг</v>
          </cell>
          <cell r="I499">
            <v>16.050436000000001</v>
          </cell>
        </row>
        <row r="500">
          <cell r="E500" t="str">
            <v>132</v>
          </cell>
          <cell r="G500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    </cell>
          <cell r="H500" t="str">
            <v>100 м2</v>
          </cell>
          <cell r="I500">
            <v>0.1148</v>
          </cell>
        </row>
        <row r="501">
          <cell r="E501" t="str">
            <v>132,1</v>
          </cell>
          <cell r="G501" t="str">
            <v>Краски водно-дисперсионные акриловые износостойкие, интерьерные и фасадные, влагостойкие, типа ВД-АК-120, белые</v>
          </cell>
          <cell r="H501" t="str">
            <v>кг</v>
          </cell>
          <cell r="I501">
            <v>2.8470399999999998</v>
          </cell>
        </row>
        <row r="502">
          <cell r="E502" t="str">
            <v>133</v>
          </cell>
          <cell r="G502" t="str">
            <v>Окраска масляными составами торцов лестничных маршей с расчисткой отстающей краски ( с учетом окраски "галошницы")</v>
          </cell>
          <cell r="H502" t="str">
            <v>100 м2</v>
          </cell>
          <cell r="I502">
            <v>8.8200000000000001E-2</v>
          </cell>
        </row>
        <row r="503">
          <cell r="E503" t="str">
            <v>134</v>
          </cell>
          <cell r="G503" t="str">
            <v>Масляная окраска белилами с добавлением колера металлических решеток, переплетов, труб, диаметром менее 50 мм и т.п. за два раза</v>
          </cell>
          <cell r="H503" t="str">
            <v>100 м2</v>
          </cell>
          <cell r="I503">
            <v>0.22</v>
          </cell>
        </row>
        <row r="504">
          <cell r="E504" t="str">
            <v>135</v>
          </cell>
          <cell r="G504" t="str">
            <v>Замена электроосветительной арматуры с люминесцентными лампами с числом ламп до двух (без стоимости материалов)</v>
          </cell>
          <cell r="H504" t="str">
            <v>10 шт.</v>
          </cell>
          <cell r="I504">
            <v>0.8</v>
          </cell>
        </row>
        <row r="505">
          <cell r="E505" t="str">
            <v>135,1</v>
          </cell>
          <cell r="G505" t="str">
    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    </cell>
          <cell r="H505" t="str">
            <v>шт.</v>
          </cell>
          <cell r="I505">
            <v>8</v>
          </cell>
        </row>
        <row r="506">
          <cell r="E506" t="str">
            <v>136</v>
          </cell>
          <cell r="G506" t="str">
            <v>Установка отбойной доски из древесных материалов</v>
          </cell>
          <cell r="H506" t="str">
            <v>м</v>
          </cell>
          <cell r="I506">
            <v>33.97</v>
          </cell>
        </row>
        <row r="507">
          <cell r="E507" t="str">
            <v>136,1</v>
          </cell>
          <cell r="G507" t="str">
            <v>Доски отбойные из ДБСП, размеры 10х300х2980 мм</v>
          </cell>
          <cell r="H507" t="str">
            <v>м</v>
          </cell>
          <cell r="I507">
            <v>34.309699999999999</v>
          </cell>
        </row>
        <row r="508">
          <cell r="E508" t="str">
            <v>137</v>
          </cell>
          <cell r="G508" t="str">
            <v>Демонтаж металлических конструкций люков</v>
          </cell>
          <cell r="H508" t="str">
            <v>т</v>
          </cell>
          <cell r="I508">
            <v>0</v>
          </cell>
        </row>
        <row r="509">
          <cell r="E509" t="str">
            <v>138</v>
          </cell>
          <cell r="G509" t="str">
            <v>Монтаж металлических конструкций люков (без стоимости люков)</v>
          </cell>
          <cell r="H509" t="str">
            <v>т</v>
          </cell>
          <cell r="I509">
            <v>0</v>
          </cell>
        </row>
        <row r="510">
          <cell r="E510" t="str">
            <v>138,1</v>
          </cell>
          <cell r="G510" t="str">
    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    </cell>
          <cell r="H510" t="str">
            <v>т</v>
          </cell>
          <cell r="I510">
            <v>0</v>
          </cell>
        </row>
        <row r="541">
          <cell r="G541" t="str">
            <v>Лестничные клетка  В</v>
          </cell>
        </row>
        <row r="545">
          <cell r="E545" t="str">
            <v>139</v>
          </cell>
          <cell r="G545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    </cell>
          <cell r="H545" t="str">
            <v>100 м2</v>
          </cell>
          <cell r="I545">
            <v>0.38651999999999997</v>
          </cell>
        </row>
        <row r="546">
          <cell r="E546" t="str">
            <v>140</v>
          </cell>
          <cell r="G546" t="str">
            <v>Добавляется на окраску поливинилацетатными красками стеклообоев на каждый последующий слой к поз. 13-3303-5-1, 13-3303-5-2</v>
          </cell>
          <cell r="H546" t="str">
            <v>100 м2</v>
          </cell>
          <cell r="I546">
            <v>0.3866</v>
          </cell>
        </row>
        <row r="547">
          <cell r="E547" t="str">
            <v>141</v>
          </cell>
          <cell r="G547" t="str">
    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    </cell>
          <cell r="H547" t="str">
            <v>100 м2</v>
          </cell>
          <cell r="I547">
            <v>1.5460799999999999</v>
          </cell>
        </row>
        <row r="548">
          <cell r="E548" t="str">
            <v>142</v>
          </cell>
          <cell r="G548" t="str">
            <v>Добавляется на окраску поливинилацетатными красками стеклообоев на каждый последующий слой к поз. 13-3303-5-1, 13-3303-5-2</v>
          </cell>
          <cell r="H548" t="str">
            <v>100 м2</v>
          </cell>
          <cell r="I548">
            <v>1.5460700000000001</v>
          </cell>
        </row>
        <row r="551">
          <cell r="E551" t="str">
            <v>144</v>
          </cell>
          <cell r="G551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    </cell>
          <cell r="H551" t="str">
            <v>100 м2</v>
          </cell>
          <cell r="I551">
            <v>0.17435</v>
          </cell>
        </row>
        <row r="552">
          <cell r="E552" t="str">
            <v>144,1</v>
          </cell>
          <cell r="G552" t="str">
            <v>Краски водно-дисперсионные акриловые износостойкие, интерьерные, моющиеся, типа ВД-АК-210, белые</v>
          </cell>
          <cell r="H552" t="str">
            <v>кг</v>
          </cell>
          <cell r="I552">
            <v>4.3238799999999999</v>
          </cell>
        </row>
        <row r="553">
          <cell r="E553" t="str">
            <v>145</v>
          </cell>
          <cell r="G553" t="str">
    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    </cell>
          <cell r="H553" t="str">
            <v>100 м2</v>
          </cell>
          <cell r="I553">
            <v>0.64719499999999996</v>
          </cell>
        </row>
        <row r="554">
          <cell r="E554" t="str">
            <v>145,1</v>
          </cell>
          <cell r="G554" t="str">
            <v>Краски водно-дисперсионные акриловые износостойкие, интерьерные, моющиеся, типа ВД-АК-210, белые</v>
          </cell>
          <cell r="H554" t="str">
            <v>кг</v>
          </cell>
          <cell r="I554">
            <v>16.050436000000001</v>
          </cell>
        </row>
        <row r="555">
          <cell r="E555" t="str">
            <v>146</v>
          </cell>
          <cell r="G555" t="str">
    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    </cell>
          <cell r="H555" t="str">
            <v>100 м2</v>
          </cell>
          <cell r="I555">
            <v>0.1148</v>
          </cell>
        </row>
        <row r="556">
          <cell r="E556" t="str">
            <v>146,1</v>
          </cell>
          <cell r="G556" t="str">
            <v>Краски водно-дисперсионные акриловые износостойкие, интерьерные и фасадные, влагостойкие, типа ВД-АК-120, белые</v>
          </cell>
          <cell r="H556" t="str">
            <v>кг</v>
          </cell>
          <cell r="I556">
            <v>2.8470399999999998</v>
          </cell>
        </row>
        <row r="557">
          <cell r="E557" t="str">
            <v>147</v>
          </cell>
          <cell r="G557" t="str">
            <v>Окраска масляными составами торцов лестничных маршей с расчисткой отстающей краски ( с учетом окраски "галошницы")</v>
          </cell>
          <cell r="H557" t="str">
            <v>100 м2</v>
          </cell>
          <cell r="I557">
            <v>8.8200000000000001E-2</v>
          </cell>
        </row>
        <row r="558">
          <cell r="E558" t="str">
            <v>148</v>
          </cell>
          <cell r="G558" t="str">
            <v>Масляная окраска белилами с добавлением колера металлических решеток, переплетов, труб, диаметром менее 50 мм и т.п. за два раза</v>
          </cell>
          <cell r="H558" t="str">
            <v>100 м2</v>
          </cell>
          <cell r="I558">
            <v>0.22</v>
          </cell>
        </row>
        <row r="559">
          <cell r="E559" t="str">
            <v>149</v>
          </cell>
          <cell r="G559" t="str">
            <v>Замена электроосветительной арматуры с люминесцентными лампами с числом ламп до двух (без стоимости материалов)</v>
          </cell>
          <cell r="H559" t="str">
            <v>10 шт.</v>
          </cell>
          <cell r="I559">
            <v>0.8</v>
          </cell>
        </row>
        <row r="560">
          <cell r="E560" t="str">
            <v>149,1</v>
          </cell>
          <cell r="G560" t="str">
    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    </cell>
          <cell r="H560" t="str">
            <v>шт.</v>
          </cell>
          <cell r="I560">
            <v>8</v>
          </cell>
        </row>
        <row r="561">
          <cell r="E561" t="str">
            <v>150</v>
          </cell>
          <cell r="G561" t="str">
            <v>Установка отбойной доски из древесных материалов</v>
          </cell>
          <cell r="H561" t="str">
            <v>м</v>
          </cell>
          <cell r="I561">
            <v>33.97</v>
          </cell>
        </row>
        <row r="562">
          <cell r="E562" t="str">
            <v>150,1</v>
          </cell>
          <cell r="G562" t="str">
            <v>Доски отбойные из ДБСП, размеры 10х300х2980 мм</v>
          </cell>
          <cell r="H562" t="str">
            <v>м</v>
          </cell>
          <cell r="I562">
            <v>34.309699999999999</v>
          </cell>
        </row>
        <row r="563">
          <cell r="E563" t="str">
            <v>151</v>
          </cell>
          <cell r="G563" t="str">
            <v>Демонтаж металлических конструкций люков</v>
          </cell>
          <cell r="H563" t="str">
            <v>т</v>
          </cell>
          <cell r="I563">
            <v>0</v>
          </cell>
        </row>
        <row r="564">
          <cell r="E564" t="str">
            <v>152</v>
          </cell>
          <cell r="G564" t="str">
            <v>Монтаж металлических конструкций люков (без стоимости люков)</v>
          </cell>
          <cell r="H564" t="str">
            <v>т</v>
          </cell>
          <cell r="I564">
            <v>0</v>
          </cell>
        </row>
        <row r="565">
          <cell r="E565" t="str">
            <v>152,1</v>
          </cell>
          <cell r="G565" t="str">
    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    </cell>
          <cell r="H565" t="str">
            <v>т</v>
          </cell>
          <cell r="I565">
            <v>0</v>
          </cell>
        </row>
        <row r="597">
          <cell r="G597" t="str">
            <v>Двери</v>
          </cell>
        </row>
        <row r="601">
          <cell r="G601" t="str">
            <v>Окраска дверей запасных выходов на ЛК</v>
          </cell>
        </row>
        <row r="606">
          <cell r="E606" t="str">
            <v>154</v>
          </cell>
          <cell r="G606" t="str">
            <v>Окраска по металлу за два раза кузбасским лаком заполнений дверных проемов и печей</v>
          </cell>
          <cell r="H606" t="str">
            <v>100 м2</v>
          </cell>
          <cell r="I606">
            <v>0.28551599999999999</v>
          </cell>
        </row>
        <row r="637">
          <cell r="G637" t="str">
            <v>2 Этаж. Двери.</v>
          </cell>
        </row>
        <row r="641">
          <cell r="E641" t="str">
            <v>155</v>
          </cell>
          <cell r="G641" t="str">
            <v>Разборка деревянных заполнений проемов дверных, воротных</v>
          </cell>
          <cell r="H641" t="str">
            <v>100 м2</v>
          </cell>
          <cell r="I641">
            <v>0</v>
          </cell>
        </row>
        <row r="642">
          <cell r="E642" t="str">
            <v>156</v>
          </cell>
          <cell r="G642" t="str">
    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    </cell>
          <cell r="H642" t="str">
            <v>100 м2</v>
          </cell>
          <cell r="I642">
            <v>0</v>
          </cell>
        </row>
        <row r="643">
          <cell r="E643" t="str">
            <v>156,1</v>
          </cell>
          <cell r="G643" t="str">
            <v>Замок врезной ЗВ4-14</v>
          </cell>
          <cell r="H643" t="str">
            <v>компл.</v>
          </cell>
          <cell r="I643">
            <v>0</v>
          </cell>
        </row>
        <row r="644">
          <cell r="E644" t="str">
            <v>156,2</v>
          </cell>
          <cell r="G644" t="str">
    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    </cell>
          <cell r="H644" t="str">
            <v>м2</v>
          </cell>
          <cell r="I644">
            <v>0</v>
          </cell>
        </row>
        <row r="645">
          <cell r="E645" t="str">
            <v>156,3</v>
          </cell>
          <cell r="G645" t="str">
    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    </cell>
          <cell r="H645" t="str">
            <v>м2</v>
          </cell>
          <cell r="I645">
            <v>0</v>
          </cell>
        </row>
        <row r="646">
          <cell r="E646" t="str">
            <v>157</v>
          </cell>
          <cell r="G646" t="str">
            <v>Установка наличников / хвойные породы, проолифленные, сечение 74х13 мм</v>
          </cell>
          <cell r="H646" t="str">
            <v>100 м</v>
          </cell>
          <cell r="I646">
            <v>0</v>
          </cell>
        </row>
        <row r="677">
          <cell r="G677" t="str">
            <v>1 Этаж. Двери.</v>
          </cell>
        </row>
        <row r="681">
          <cell r="E681" t="str">
            <v>158</v>
          </cell>
          <cell r="G681" t="str">
            <v>Разборка деревянных заполнений проемов дверных, воротных</v>
          </cell>
          <cell r="H681" t="str">
            <v>100 м2</v>
          </cell>
          <cell r="I681">
            <v>0.36399999999999999</v>
          </cell>
        </row>
        <row r="682">
          <cell r="E682" t="str">
            <v>159</v>
          </cell>
          <cell r="G682" t="str">
    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    </cell>
          <cell r="H682" t="str">
            <v>100 м2</v>
          </cell>
          <cell r="I682">
            <v>0.36399999999999999</v>
          </cell>
        </row>
        <row r="683">
          <cell r="E683" t="str">
            <v>159,1</v>
          </cell>
          <cell r="G683" t="str">
            <v>Замок врезной ЗВ4-14</v>
          </cell>
          <cell r="H683" t="str">
            <v>компл.</v>
          </cell>
          <cell r="I683">
            <v>24.000000000000004</v>
          </cell>
        </row>
        <row r="684">
          <cell r="E684" t="str">
            <v>159,2</v>
          </cell>
          <cell r="G684" t="str">
    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    </cell>
          <cell r="H684" t="str">
            <v>м2</v>
          </cell>
          <cell r="I684">
            <v>11.2</v>
          </cell>
        </row>
        <row r="685">
          <cell r="E685" t="str">
            <v>159,3</v>
          </cell>
          <cell r="G685" t="str">
    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    </cell>
          <cell r="H685" t="str">
            <v>м2</v>
          </cell>
          <cell r="I685">
            <v>25.2</v>
          </cell>
        </row>
        <row r="686">
          <cell r="E686" t="str">
            <v>160</v>
          </cell>
          <cell r="G686" t="str">
            <v>Установка наличников / хвойные породы, проолифленные, сечение 74х13 мм</v>
          </cell>
          <cell r="H686" t="str">
            <v>100 м</v>
          </cell>
          <cell r="I686">
            <v>1.169</v>
          </cell>
        </row>
        <row r="717">
          <cell r="G717" t="str">
            <v>1 Этаж. Двери (Административный корпус)</v>
          </cell>
        </row>
        <row r="721">
          <cell r="E721" t="str">
            <v>161</v>
          </cell>
          <cell r="G721" t="str">
            <v>Разборка деревянных заполнений проемов дверных, воротных</v>
          </cell>
          <cell r="H721" t="str">
            <v>100 м2</v>
          </cell>
          <cell r="I721">
            <v>0.222</v>
          </cell>
        </row>
        <row r="722">
          <cell r="E722" t="str">
            <v>162</v>
          </cell>
          <cell r="G722" t="str">
    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    </cell>
          <cell r="H722" t="str">
            <v>100 м2</v>
          </cell>
          <cell r="I722">
            <v>0.222</v>
          </cell>
        </row>
        <row r="723">
          <cell r="E723" t="str">
            <v>162,1</v>
          </cell>
          <cell r="G723" t="str">
            <v>Замок врезной ЗВ4-14</v>
          </cell>
          <cell r="H723" t="str">
            <v>компл.</v>
          </cell>
          <cell r="I723">
            <v>14</v>
          </cell>
        </row>
        <row r="724">
          <cell r="E724" t="str">
            <v>162,2</v>
          </cell>
          <cell r="G724" t="str">
    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    </cell>
          <cell r="H724" t="str">
            <v>м2</v>
          </cell>
          <cell r="I724">
            <v>6.8307690000000001</v>
          </cell>
        </row>
        <row r="725">
          <cell r="E725" t="str">
            <v>162,3</v>
          </cell>
          <cell r="G725" t="str">
    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    </cell>
          <cell r="H725" t="str">
            <v>м2</v>
          </cell>
          <cell r="I725">
            <v>4.8</v>
          </cell>
        </row>
        <row r="726">
          <cell r="E726" t="str">
            <v>162,4</v>
          </cell>
          <cell r="G726" t="str">
    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ДГ21-7, площадь 1,39 м2</v>
          </cell>
          <cell r="H726" t="str">
            <v>м2</v>
          </cell>
          <cell r="I726">
            <v>2.4</v>
          </cell>
        </row>
        <row r="727">
          <cell r="E727" t="str">
            <v>163</v>
          </cell>
          <cell r="G727" t="str">
            <v>Установка наличников / хвойные породы, проолифленные, сечение 74х13 мм</v>
          </cell>
          <cell r="H727" t="str">
            <v>100 м</v>
          </cell>
          <cell r="I727">
            <v>0.67700000000000005</v>
          </cell>
        </row>
        <row r="758">
          <cell r="G758" t="str">
            <v>Двери на лестничных клетках</v>
          </cell>
        </row>
        <row r="762">
          <cell r="E762" t="str">
            <v>164</v>
          </cell>
          <cell r="G762" t="str">
            <v>Разборка деревянных заполнений проемов дверных, воротных</v>
          </cell>
          <cell r="H762" t="str">
            <v>100 м2</v>
          </cell>
          <cell r="I762">
            <v>0.4002</v>
          </cell>
        </row>
        <row r="763">
          <cell r="E763" t="str">
            <v>165</v>
          </cell>
          <cell r="G763" t="str">
            <v>Установка алюминиевых дверей (без стоимости дверных блоков и приборов)</v>
          </cell>
          <cell r="H763" t="str">
            <v>м2</v>
          </cell>
          <cell r="I763">
            <v>0.4002</v>
          </cell>
        </row>
        <row r="765">
          <cell r="E765" t="str">
            <v>165,2</v>
          </cell>
          <cell r="G765" t="str">
            <v>Блоки дверные алюминиевые для жилых и общественных зданий полуторопольные, размеры 2365х1250 мм, площадь 2,956 м2, масса алюминия 33,69 кг (двуполные со стеклопакетом размер 1,45х2,3 м)</v>
          </cell>
          <cell r="H765" t="str">
            <v>шт.</v>
          </cell>
          <cell r="I765">
            <v>12</v>
          </cell>
        </row>
        <row r="766">
          <cell r="E766" t="str">
            <v>166</v>
          </cell>
          <cell r="G766" t="str">
            <v>Установка дверного доводчика - к металлическим дверям / масса 120 кг</v>
          </cell>
          <cell r="H766" t="str">
            <v>шт.</v>
          </cell>
          <cell r="I766">
            <v>12</v>
          </cell>
        </row>
        <row r="797">
          <cell r="G797" t="str">
            <v>Двери в коридорах 1 и 2 Этажей</v>
          </cell>
        </row>
        <row r="801">
          <cell r="E801" t="str">
            <v>167</v>
          </cell>
          <cell r="G801" t="str">
            <v>Разборка деревянных заполнений проемов дверных, воротных</v>
          </cell>
          <cell r="H801" t="str">
            <v>100 м2</v>
          </cell>
          <cell r="I801">
            <v>0.13339999999999999</v>
          </cell>
        </row>
        <row r="802">
          <cell r="E802" t="str">
            <v>168</v>
          </cell>
          <cell r="G802" t="str">
            <v>Установка алюминиевых дверей (без стоимости дверных блоков и приборов)</v>
          </cell>
          <cell r="H802" t="str">
            <v>м2</v>
          </cell>
          <cell r="I802">
            <v>0.13339999999999999</v>
          </cell>
        </row>
        <row r="804">
          <cell r="E804" t="str">
            <v>168,2</v>
          </cell>
          <cell r="G804" t="str">
            <v>Блоки дверные алюминиевые для жилых и общественных зданий полуторопольные, размеры 2365х1250 мм, площадь 2,956 м2, масса алюминия 33,69 кг (двуполные со стеклопакетом размер 1,45х2,3 м)</v>
          </cell>
          <cell r="H804" t="str">
            <v>шт.</v>
          </cell>
          <cell r="I804">
            <v>4</v>
          </cell>
        </row>
        <row r="805">
          <cell r="E805" t="str">
            <v>169</v>
          </cell>
          <cell r="G805" t="str">
            <v>Установка дверного доводчика - к металлическим дверям / масса 120 кг</v>
          </cell>
          <cell r="H805" t="str">
            <v>шт.</v>
          </cell>
          <cell r="I805">
            <v>4</v>
          </cell>
        </row>
        <row r="865">
          <cell r="G865" t="str">
            <v>Экраны радиаторов.</v>
          </cell>
        </row>
        <row r="869">
          <cell r="E869" t="str">
            <v>170</v>
          </cell>
          <cell r="G869" t="str">
            <v>Демонтаж  декоративного  экрана на регистры отопления</v>
          </cell>
          <cell r="H869" t="str">
            <v>м2</v>
          </cell>
          <cell r="I869">
            <v>45.2</v>
          </cell>
        </row>
        <row r="870">
          <cell r="E870" t="str">
            <v>171</v>
          </cell>
          <cell r="G870" t="str">
            <v>Установка декоративного деревянного экрана на регистры отопления</v>
          </cell>
          <cell r="H870" t="str">
            <v>м2</v>
          </cell>
          <cell r="I870">
            <v>45.2</v>
          </cell>
        </row>
        <row r="871">
          <cell r="E871" t="str">
            <v>171,1</v>
          </cell>
          <cell r="G871" t="str">
            <v>Экран декоративный навесной для радиатора отопления (белый) металлический ВхШхГ 600x900x150мм</v>
          </cell>
          <cell r="H871" t="str">
            <v>шт.</v>
          </cell>
          <cell r="I871">
            <v>27</v>
          </cell>
        </row>
        <row r="902">
          <cell r="G902" t="str">
            <v>Электрощитки</v>
          </cell>
        </row>
        <row r="906">
          <cell r="E906" t="str">
            <v>172</v>
          </cell>
          <cell r="G906" t="str">
            <v>Установка щитков осветительных в нише распорными дюбелями, масса щитка до 6 кг (без стоимости щитков)</v>
          </cell>
          <cell r="H906" t="str">
            <v>шт.</v>
          </cell>
          <cell r="I906">
            <v>32</v>
          </cell>
        </row>
        <row r="907">
          <cell r="E907" t="str">
            <v>172,1</v>
          </cell>
          <cell r="G907" t="str">
            <v>Ящики однофидерные, серия ЯВЗ, с выключателем, 3-х полюсные, на ток 100 А, тип ЯВЗ-31-1</v>
          </cell>
          <cell r="H907" t="str">
            <v>шт.</v>
          </cell>
          <cell r="I907">
            <v>32</v>
          </cell>
        </row>
        <row r="938">
          <cell r="G938" t="str">
            <v>Инженерные сети</v>
          </cell>
        </row>
        <row r="942">
          <cell r="E942" t="str">
            <v>173</v>
          </cell>
          <cell r="G942" t="str">
            <v>Разборка трубопроводов из водогазопроводных труб диаметром до 25 мм</v>
          </cell>
          <cell r="H942" t="str">
            <v>100 м</v>
          </cell>
          <cell r="I942">
            <v>0.8</v>
          </cell>
        </row>
        <row r="943">
          <cell r="E943" t="str">
            <v>174</v>
          </cell>
          <cell r="G943" t="str">
            <v>Разборка трубопроводов из водогазопроводных труб диаметром до 40 мм</v>
          </cell>
          <cell r="H943" t="str">
            <v>100 м</v>
          </cell>
          <cell r="I943">
            <v>1.28</v>
          </cell>
        </row>
        <row r="944">
          <cell r="E944" t="str">
            <v>175</v>
          </cell>
          <cell r="G944" t="str">
            <v>Разборка трубопроводов канализации из чугунных труб диаметром 50 мм</v>
          </cell>
          <cell r="H944" t="str">
            <v>100 м</v>
          </cell>
          <cell r="I944">
            <v>0.83199999999999996</v>
          </cell>
        </row>
        <row r="945">
          <cell r="E945" t="str">
            <v>176</v>
          </cell>
          <cell r="G945" t="str">
            <v>Разборка трубопроводов канализации из чугунных труб диаметром 150 мм</v>
          </cell>
          <cell r="H945" t="str">
            <v>100 м</v>
          </cell>
          <cell r="I945">
            <v>0.51200000000000001</v>
          </cell>
        </row>
        <row r="946">
          <cell r="E946" t="str">
            <v>177</v>
          </cell>
          <cell r="G946" t="str">
            <v>Прокладка трубопроводов водоснабжения из стальных водогазопроводных оцинкованных труб диаметром 15 мм</v>
          </cell>
          <cell r="H946" t="str">
            <v>100 м</v>
          </cell>
          <cell r="I946">
            <v>0.8</v>
          </cell>
        </row>
        <row r="947">
          <cell r="E947" t="str">
            <v>177,1</v>
          </cell>
          <cell r="G947" t="str">
            <v>Кран шаровой латунный полнопроходной, Т макс.=120°С, Р=1,6 МПа, диаметр 15 мм</v>
          </cell>
          <cell r="H947" t="str">
            <v>шт.</v>
          </cell>
          <cell r="I947">
            <v>208</v>
          </cell>
        </row>
        <row r="948">
          <cell r="E948" t="str">
            <v>178</v>
          </cell>
          <cell r="G948" t="str">
            <v>Прокладка трубопроводов водоснабжения из стальных водогазопроводных оцинкованных труб диаметром 32 мм</v>
          </cell>
          <cell r="H948" t="str">
            <v>100 м</v>
          </cell>
          <cell r="I948">
            <v>1.28</v>
          </cell>
        </row>
        <row r="949">
          <cell r="E949" t="str">
            <v>178,1</v>
          </cell>
          <cell r="G949" t="str">
            <v>Кран шаровой латунный полнопроходной, Т макс.=120°С, Р=1,6 МПа, диаметр 32 мм</v>
          </cell>
          <cell r="H949" t="str">
            <v>шт.</v>
          </cell>
          <cell r="I949">
            <v>48</v>
          </cell>
        </row>
        <row r="950">
          <cell r="E950" t="str">
            <v>179</v>
          </cell>
          <cell r="G950" t="str">
            <v>Прокладка трубопроводов канализации из ПВХ труб диаметром до 50 мм (без стоимости арматуры)</v>
          </cell>
          <cell r="H950" t="str">
            <v>100 м</v>
          </cell>
          <cell r="I950">
            <v>0.83199999999999996</v>
          </cell>
        </row>
        <row r="951">
          <cell r="E951" t="str">
            <v>179,1</v>
          </cell>
          <cell r="G951" t="str">
            <v>Конструктивные элементы вспом.назначения,эл-ты крепл.подвес. потолков,трубопр.,воздухов.,закл.детали,детали крепл.стен.панелей,ворот,переплетов решеток,массой не более 50 кг, с преобл.толстолист.стали без отверстий и сборосварочных операций</v>
          </cell>
          <cell r="H951" t="str">
            <v>кг</v>
          </cell>
          <cell r="I951">
            <v>4.3929600000000004</v>
          </cell>
        </row>
        <row r="952">
          <cell r="E952" t="str">
            <v>180</v>
          </cell>
          <cell r="G952" t="str">
            <v>Прокладка трубопроводов канализации из ПВХ труб диаметром 100-150 мм (без стоимости арматуры)</v>
          </cell>
          <cell r="H952" t="str">
            <v>100 м</v>
          </cell>
          <cell r="I952">
            <v>0.51200000000000001</v>
          </cell>
        </row>
        <row r="953">
          <cell r="E953" t="str">
            <v>180,1</v>
          </cell>
          <cell r="G953" t="str">
            <v>Конструктивные элементы вспом.назначения,эл-ты крепл.подвес. потолков,трубопр.,воздухов.,закл.детали,детали крепл.стен.панелей,ворот,переплетов решеток,массой не более 50 кг, с преобл.толстолист.стали без отверстий и сборосварочных операций</v>
          </cell>
          <cell r="H953" t="str">
            <v>кг</v>
          </cell>
          <cell r="I953">
            <v>2.70336</v>
          </cell>
        </row>
        <row r="954">
          <cell r="E954" t="str">
            <v>181</v>
          </cell>
          <cell r="G954" t="str">
            <v>Изоляция трубопроводов изделиями из вспененного каучука, вспененного полиэтилена, трубками (без стоимости трубок, клея, листов, лент изоляции) (канализация)</v>
          </cell>
          <cell r="H954" t="str">
            <v>10 м</v>
          </cell>
          <cell r="I954">
            <v>13.44</v>
          </cell>
        </row>
        <row r="955">
          <cell r="E955" t="str">
            <v>181,1</v>
          </cell>
          <cell r="G955" t="str">
            <v>Лента термоизоляционная, "Армафлекс", ширина (толщина) 50 (3) мм</v>
          </cell>
          <cell r="H955" t="str">
            <v>м</v>
          </cell>
          <cell r="I955">
            <v>141.12</v>
          </cell>
        </row>
        <row r="956">
          <cell r="E956" t="str">
            <v>181,2</v>
          </cell>
          <cell r="G956" t="str">
            <v>Трубки теплоизоляционные из вспененного синтетического каучука типа "Армафлекс" для поверхностей с температурой от -50 до +105°С, марка АС-13-060, внутренний диаметр (толщина) 60 (13) мм</v>
          </cell>
          <cell r="H956" t="str">
            <v>м</v>
          </cell>
          <cell r="I956">
            <v>53.76</v>
          </cell>
        </row>
        <row r="957">
          <cell r="E957" t="str">
            <v>181,3</v>
          </cell>
          <cell r="G957" t="str">
            <v>Трубки теплоизоляционные из вспененного синтетического каучука типа "Армафлекс" для поверхностей с температурой от -50 до +105°С, марка АС-13-114, внутренний диаметр (толщина) 114 (13) мм(применительно 160(13)</v>
          </cell>
          <cell r="H957" t="str">
            <v>м</v>
          </cell>
          <cell r="I957">
            <v>87.36</v>
          </cell>
        </row>
        <row r="958">
          <cell r="E958" t="str">
            <v>181,4</v>
          </cell>
          <cell r="G958" t="str">
            <v>Клей "Армафлекс"</v>
          </cell>
          <cell r="H958" t="str">
            <v>л</v>
          </cell>
          <cell r="I958">
            <v>1.3977599999999999</v>
          </cell>
        </row>
        <row r="959">
          <cell r="E959" t="str">
            <v>182</v>
          </cell>
          <cell r="G959" t="str">
            <v>Изоляция трубопроводов изделиями из вспененного каучука, вспененного полиэтилена, трубками (без стоимости трубок, клея, листов, лент изоляции) (водопровод)</v>
          </cell>
          <cell r="H959" t="str">
            <v>10 м</v>
          </cell>
          <cell r="I959">
            <v>12.8</v>
          </cell>
        </row>
        <row r="960">
          <cell r="E960" t="str">
            <v>182,1</v>
          </cell>
          <cell r="G960" t="str">
            <v>Лента термоизоляционная, "Армафлекс", ширина (толщина) 50 (3) мм</v>
          </cell>
          <cell r="H960" t="str">
            <v>м</v>
          </cell>
          <cell r="I960">
            <v>134.4</v>
          </cell>
        </row>
        <row r="961">
          <cell r="E961" t="str">
            <v>182,2</v>
          </cell>
          <cell r="G961" t="str">
            <v>Трубки теплоизоляционные из вспененного полиэтилена для поверхностей с температурой от -40°C до +95°С, внутренний диаметр (толщина) 35 (20) мм</v>
          </cell>
          <cell r="H961" t="str">
            <v>м</v>
          </cell>
          <cell r="I961">
            <v>134.4</v>
          </cell>
        </row>
        <row r="962">
          <cell r="E962" t="str">
            <v>182,3</v>
          </cell>
          <cell r="G962" t="str">
            <v>Клей "Армафлекс"</v>
          </cell>
          <cell r="H962" t="str">
            <v>л</v>
          </cell>
          <cell r="I962">
            <v>1.34</v>
          </cell>
        </row>
        <row r="993">
          <cell r="G993" t="str">
            <v>Мусор</v>
          </cell>
        </row>
        <row r="997">
          <cell r="E997" t="str">
            <v>183</v>
          </cell>
          <cell r="G997" t="str">
            <v>Механизированная погрузка строительного мусора в автомобили-самосвалы</v>
          </cell>
          <cell r="H997" t="str">
            <v>т</v>
          </cell>
          <cell r="I997">
            <v>85.89</v>
          </cell>
        </row>
        <row r="998">
          <cell r="E998" t="str">
            <v>184</v>
          </cell>
          <cell r="G998" t="str">
            <v>Перевозка строительного мусора автосамосвалами грузоподъемностью до 10 т на расстояние 1 км - при механизированной погрузке</v>
          </cell>
          <cell r="H998" t="str">
            <v>т</v>
          </cell>
          <cell r="I998">
            <v>85.89</v>
          </cell>
        </row>
        <row r="999">
          <cell r="E999" t="str">
            <v>185</v>
          </cell>
          <cell r="G999" t="str">
            <v>Перевозка строительного мусора автосамосвалами грузоподъемностью до 10 т - добавляется на каждый последующий 1 км до 100 км</v>
          </cell>
          <cell r="H999" t="str">
            <v>т</v>
          </cell>
          <cell r="I999">
            <v>85.89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EF30-4615-4324-B02A-2248A4E330FE}">
  <sheetPr>
    <pageSetUpPr fitToPage="1"/>
  </sheetPr>
  <dimension ref="A1:E313"/>
  <sheetViews>
    <sheetView tabSelected="1" zoomScale="115" zoomScaleNormal="115" workbookViewId="0">
      <selection activeCell="G17" sqref="G17"/>
    </sheetView>
  </sheetViews>
  <sheetFormatPr defaultRowHeight="12.45" x14ac:dyDescent="0.3"/>
  <cols>
    <col min="1" max="1" width="6.69140625" customWidth="1"/>
    <col min="2" max="2" width="75.69140625" customWidth="1"/>
    <col min="3" max="5" width="15.69140625" customWidth="1"/>
  </cols>
  <sheetData>
    <row r="1" spans="1:5" x14ac:dyDescent="0.3">
      <c r="A1" s="1"/>
    </row>
    <row r="2" spans="1:5" ht="14.15" x14ac:dyDescent="0.35">
      <c r="C2" s="2"/>
      <c r="D2" s="2"/>
    </row>
    <row r="3" spans="1:5" ht="15" customHeight="1" x14ac:dyDescent="0.3">
      <c r="B3" s="24"/>
      <c r="C3" s="24"/>
      <c r="D3" s="24"/>
      <c r="E3" s="24"/>
    </row>
    <row r="4" spans="1:5" ht="15" customHeight="1" x14ac:dyDescent="0.3">
      <c r="B4" s="24"/>
      <c r="C4" s="24"/>
      <c r="D4" s="24"/>
      <c r="E4" s="24"/>
    </row>
    <row r="5" spans="1:5" ht="15" customHeight="1" x14ac:dyDescent="0.3">
      <c r="B5" s="24"/>
      <c r="C5" s="24"/>
      <c r="D5" s="24"/>
      <c r="E5" s="24"/>
    </row>
    <row r="6" spans="1:5" ht="15" customHeight="1" x14ac:dyDescent="0.3">
      <c r="B6" s="24"/>
      <c r="C6" s="24"/>
      <c r="D6" s="24"/>
      <c r="E6" s="24"/>
    </row>
    <row r="7" spans="1:5" ht="15" customHeight="1" x14ac:dyDescent="0.3">
      <c r="B7" s="24"/>
      <c r="C7" s="24"/>
      <c r="D7" s="24"/>
      <c r="E7" s="24"/>
    </row>
    <row r="8" spans="1:5" ht="14.15" x14ac:dyDescent="0.35">
      <c r="C8" s="3"/>
      <c r="D8" s="3"/>
    </row>
    <row r="9" spans="1:5" ht="14.15" x14ac:dyDescent="0.35">
      <c r="C9" s="4"/>
      <c r="D9" s="2"/>
    </row>
    <row r="10" spans="1:5" ht="14.15" x14ac:dyDescent="0.35">
      <c r="A10" s="2"/>
      <c r="B10" s="2"/>
      <c r="C10" s="2"/>
      <c r="D10" s="2"/>
      <c r="E10" s="2"/>
    </row>
    <row r="11" spans="1:5" ht="15.45" x14ac:dyDescent="0.4">
      <c r="A11" s="25" t="str">
        <f>CONCATENATE("Дефектный акт ", IF([1]Source!AN15&lt;&gt;"", [1]Source!AN15," "))</f>
        <v xml:space="preserve">Дефектный акт  </v>
      </c>
      <c r="B11" s="25"/>
      <c r="C11" s="25"/>
      <c r="D11" s="25"/>
      <c r="E11" s="2"/>
    </row>
    <row r="12" spans="1:5" ht="14.15" x14ac:dyDescent="0.35">
      <c r="A12" s="23" t="str">
        <f>CONCATENATE("На капитальный ремонт ", [1]Source!F12)</f>
        <v xml:space="preserve">На капитальный ремонт </v>
      </c>
      <c r="B12" s="23"/>
      <c r="C12" s="23"/>
      <c r="D12" s="23"/>
      <c r="E12" s="2"/>
    </row>
    <row r="13" spans="1:5" ht="14.15" x14ac:dyDescent="0.35">
      <c r="A13" s="2"/>
      <c r="B13" s="2"/>
      <c r="C13" s="2"/>
      <c r="D13" s="2"/>
      <c r="E13" s="2"/>
    </row>
    <row r="14" spans="1:5" ht="14.15" x14ac:dyDescent="0.35">
      <c r="A14" s="2"/>
      <c r="B14" s="5" t="s">
        <v>0</v>
      </c>
      <c r="C14" s="2"/>
      <c r="D14" s="2"/>
      <c r="E14" s="2"/>
    </row>
    <row r="15" spans="1:5" ht="14.15" x14ac:dyDescent="0.35">
      <c r="A15" s="2"/>
      <c r="B15" s="5" t="s">
        <v>1</v>
      </c>
      <c r="C15" s="2"/>
      <c r="D15" s="2"/>
      <c r="E15" s="2"/>
    </row>
    <row r="16" spans="1:5" ht="14.15" x14ac:dyDescent="0.35">
      <c r="A16" s="2"/>
      <c r="B16" s="5" t="s">
        <v>2</v>
      </c>
      <c r="C16" s="2"/>
      <c r="D16" s="2"/>
      <c r="E16" s="2"/>
    </row>
    <row r="17" spans="1:5" ht="28.3" x14ac:dyDescent="0.3">
      <c r="A17" s="6" t="s">
        <v>3</v>
      </c>
      <c r="B17" s="6" t="s">
        <v>4</v>
      </c>
      <c r="C17" s="6" t="s">
        <v>5</v>
      </c>
      <c r="D17" s="6" t="s">
        <v>6</v>
      </c>
      <c r="E17" s="7" t="s">
        <v>9</v>
      </c>
    </row>
    <row r="18" spans="1:5" ht="14.15" x14ac:dyDescent="0.35">
      <c r="A18" s="8">
        <v>1</v>
      </c>
      <c r="B18" s="8">
        <v>2</v>
      </c>
      <c r="C18" s="8">
        <v>3</v>
      </c>
      <c r="D18" s="8">
        <v>4</v>
      </c>
      <c r="E18" s="9">
        <v>5</v>
      </c>
    </row>
    <row r="19" spans="1:5" ht="16.3" x14ac:dyDescent="0.4">
      <c r="A19" s="22" t="str">
        <f>CONCATENATE("Локальная смета: ", [1]Source!G20)</f>
        <v>Локальная смета: ГБОУ Школа 1028  аллея Жемчуговой, д. 7</v>
      </c>
      <c r="B19" s="22"/>
      <c r="C19" s="22"/>
      <c r="D19" s="22"/>
      <c r="E19" s="22"/>
    </row>
    <row r="20" spans="1:5" ht="16.3" x14ac:dyDescent="0.4">
      <c r="A20" s="22" t="str">
        <f>CONCATENATE("Раздел: ", [1]Source!G24)</f>
        <v>Раздел: Демонтаж мозаичных панно.</v>
      </c>
      <c r="B20" s="22"/>
      <c r="C20" s="22"/>
      <c r="D20" s="22"/>
      <c r="E20" s="22"/>
    </row>
    <row r="21" spans="1:5" ht="14.15" x14ac:dyDescent="0.35">
      <c r="A21" s="10" t="str">
        <f>[1]Source!E28</f>
        <v>1</v>
      </c>
      <c r="B21" s="11" t="str">
        <f>[1]Source!G28</f>
        <v>Отбивка штукатурки по кирпичу и бетону стен, потолков площадью более 5 м2</v>
      </c>
      <c r="C21" s="12" t="str">
        <f>[1]Source!H28</f>
        <v>100 м2</v>
      </c>
      <c r="D21" s="13">
        <f>[1]Source!I28</f>
        <v>0.65800000000000003</v>
      </c>
      <c r="E21" s="13">
        <v>2000</v>
      </c>
    </row>
    <row r="22" spans="1:5" ht="28.3" x14ac:dyDescent="0.35">
      <c r="A22" s="10" t="str">
        <f>[1]Source!E29</f>
        <v>2</v>
      </c>
      <c r="B22" s="11" t="str">
        <f>[1]Source!G29</f>
        <v>Сплошное выравнивание штукатурки стен, внутри здания цементно-известковым раствором при толщине намета до 10 мм</v>
      </c>
      <c r="C22" s="12" t="str">
        <f>[1]Source!H29</f>
        <v>100 м2</v>
      </c>
      <c r="D22" s="13">
        <f>[1]Source!I29</f>
        <v>0.65800000000000003</v>
      </c>
      <c r="E22" s="13">
        <v>5200</v>
      </c>
    </row>
    <row r="23" spans="1:5" ht="14.15" x14ac:dyDescent="0.35">
      <c r="A23" s="10"/>
      <c r="B23" s="11"/>
      <c r="C23" s="12"/>
      <c r="D23" s="13"/>
      <c r="E23" s="14">
        <f>SUM(E21:E22)</f>
        <v>7200</v>
      </c>
    </row>
    <row r="24" spans="1:5" ht="16.3" x14ac:dyDescent="0.4">
      <c r="A24" s="22" t="str">
        <f>CONCATENATE("Раздел: ", [1]Source!G60)</f>
        <v>Раздел: 2 этаж. коридор и реакреации/18,19,26,30,31</v>
      </c>
      <c r="B24" s="22"/>
      <c r="C24" s="22"/>
      <c r="D24" s="22"/>
      <c r="E24" s="22"/>
    </row>
    <row r="25" spans="1:5" ht="42.45" x14ac:dyDescent="0.35">
      <c r="A25" s="10" t="str">
        <f>[1]Source!E64</f>
        <v>3</v>
      </c>
      <c r="B25" s="11" t="str">
        <f>[1]Source!G64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</v>
      </c>
      <c r="C25" s="12" t="str">
        <f>[1]Source!H64</f>
        <v>100 м2</v>
      </c>
      <c r="D25" s="13">
        <f>[1]Source!I64</f>
        <v>3.1667999999999998</v>
      </c>
      <c r="E25" s="13">
        <v>10000</v>
      </c>
    </row>
    <row r="26" spans="1:5" ht="28.3" x14ac:dyDescent="0.35">
      <c r="A26" s="10" t="str">
        <f>[1]Source!E65</f>
        <v>3,1</v>
      </c>
      <c r="B26" s="11" t="str">
        <f>[1]Source!G65</f>
        <v>Краски водно-дисперсионные акриловые износостойкие, интерьерные, моющиеся, типа ВД-АК-210, белые</v>
      </c>
      <c r="C26" s="12" t="str">
        <f>[1]Source!H65</f>
        <v>кг</v>
      </c>
      <c r="D26" s="13">
        <f>[1]Source!I65</f>
        <v>78.536640000000006</v>
      </c>
      <c r="E26" s="13"/>
    </row>
    <row r="27" spans="1:5" ht="14.15" x14ac:dyDescent="0.35">
      <c r="A27" s="10" t="str">
        <f>[1]Source!E66</f>
        <v>4</v>
      </c>
      <c r="B27" s="11" t="str">
        <f>[1]Source!G66</f>
        <v>Разборка деревянных плинтусов</v>
      </c>
      <c r="C27" s="12" t="str">
        <f>[1]Source!H66</f>
        <v>100 м</v>
      </c>
      <c r="D27" s="13">
        <f>[1]Source!I66</f>
        <v>2.1482000000000001</v>
      </c>
      <c r="E27" s="13">
        <v>500</v>
      </c>
    </row>
    <row r="28" spans="1:5" ht="14.15" x14ac:dyDescent="0.35">
      <c r="A28" s="10" t="str">
        <f>[1]Source!E67</f>
        <v>5</v>
      </c>
      <c r="B28" s="11" t="str">
        <f>[1]Source!G67</f>
        <v>Разборка покрытий из линолеума и релина</v>
      </c>
      <c r="C28" s="12" t="str">
        <f>[1]Source!H67</f>
        <v>100 м2</v>
      </c>
      <c r="D28" s="13">
        <f>[1]Source!I67</f>
        <v>3.1667999999999998</v>
      </c>
      <c r="E28" s="13">
        <v>2000</v>
      </c>
    </row>
    <row r="29" spans="1:5" ht="14.15" x14ac:dyDescent="0.35">
      <c r="A29" s="10" t="str">
        <f>[1]Source!E68</f>
        <v>6</v>
      </c>
      <c r="B29" s="11" t="str">
        <f>[1]Source!G68</f>
        <v>Разборка покрытий из древесностружечных плит в один слой</v>
      </c>
      <c r="C29" s="12" t="str">
        <f>[1]Source!H68</f>
        <v>100 м2</v>
      </c>
      <c r="D29" s="13">
        <f>[1]Source!I68</f>
        <v>3.1667999999999998</v>
      </c>
      <c r="E29" s="13">
        <v>4000</v>
      </c>
    </row>
    <row r="30" spans="1:5" ht="14.15" x14ac:dyDescent="0.35">
      <c r="A30" s="10" t="str">
        <f>[1]Source!E69</f>
        <v>7</v>
      </c>
      <c r="B30" s="11" t="str">
        <f>[1]Source!G69</f>
        <v>Заделка выбоин в цементных полах, площадь ремонтируемого участка до 1 м2</v>
      </c>
      <c r="C30" s="12" t="str">
        <f>[1]Source!H69</f>
        <v>100 мест</v>
      </c>
      <c r="D30" s="13">
        <f>[1]Source!I69</f>
        <v>0.3</v>
      </c>
      <c r="E30" s="13">
        <v>2300</v>
      </c>
    </row>
    <row r="31" spans="1:5" ht="28.3" x14ac:dyDescent="0.35">
      <c r="A31" s="10" t="str">
        <f>[1]Source!E70</f>
        <v>8</v>
      </c>
      <c r="B31" s="11" t="str">
        <f>[1]Source!G70</f>
        <v>Устройство самовыравнивающихся стяжек из специализированных сухих смесей толщиной 5 мм</v>
      </c>
      <c r="C31" s="12" t="str">
        <f>[1]Source!H70</f>
        <v>100 м2</v>
      </c>
      <c r="D31" s="13">
        <f>[1]Source!I70</f>
        <v>3.1667999999999998</v>
      </c>
      <c r="E31" s="13">
        <v>10000</v>
      </c>
    </row>
    <row r="32" spans="1:5" ht="28.3" x14ac:dyDescent="0.35">
      <c r="A32" s="10" t="str">
        <f>[1]Source!E71</f>
        <v>9</v>
      </c>
      <c r="B32" s="11" t="str">
        <f>[1]Source!G71</f>
        <v>Устройство покрытий на клее из линолеума высокой износостойкости толщиной 2 мм, истираемостью группы Т со сваркой стыков</v>
      </c>
      <c r="C32" s="12" t="str">
        <f>[1]Source!H71</f>
        <v>100 м2</v>
      </c>
      <c r="D32" s="13">
        <f>[1]Source!I71</f>
        <v>3.1667999999999998</v>
      </c>
      <c r="E32" s="13">
        <v>16000</v>
      </c>
    </row>
    <row r="33" spans="1:5" ht="28.3" x14ac:dyDescent="0.35">
      <c r="A33" s="10" t="str">
        <f>[1]Source!E72</f>
        <v>10</v>
      </c>
      <c r="B33" s="11" t="str">
        <f>[1]Source!G72</f>
        <v>Устройство плинтусов, покрытых лаком, из древесины твердых пород с креплением к стенам шурупами</v>
      </c>
      <c r="C33" s="12" t="str">
        <f>[1]Source!H72</f>
        <v>100 м</v>
      </c>
      <c r="D33" s="13">
        <f>[1]Source!I72</f>
        <v>2.1482000000000001</v>
      </c>
      <c r="E33" s="13">
        <v>3000</v>
      </c>
    </row>
    <row r="34" spans="1:5" ht="14.15" x14ac:dyDescent="0.35">
      <c r="A34" s="10" t="str">
        <f>[1]Source!E73</f>
        <v>11</v>
      </c>
      <c r="B34" s="11" t="str">
        <f>[1]Source!G73</f>
        <v>Укладка металлической накладной полосы (порожка)</v>
      </c>
      <c r="C34" s="12" t="str">
        <f>[1]Source!H73</f>
        <v>100 м</v>
      </c>
      <c r="D34" s="13">
        <f>[1]Source!I73</f>
        <v>0.29920000000000002</v>
      </c>
      <c r="E34" s="13">
        <v>300</v>
      </c>
    </row>
    <row r="35" spans="1:5" ht="28.3" x14ac:dyDescent="0.35">
      <c r="A35" s="10" t="str">
        <f>[1]Source!E74</f>
        <v>12</v>
      </c>
      <c r="B35" s="11" t="str">
        <f>[1]Source!G74</f>
        <v>Разборка деревянных заполнений проемов оконных без подоконных досок(торцевые окна)</v>
      </c>
      <c r="C35" s="12" t="str">
        <f>[1]Source!H74</f>
        <v>100 м2</v>
      </c>
      <c r="D35" s="13">
        <f>[1]Source!I74</f>
        <v>7.9217999999999997E-2</v>
      </c>
      <c r="E35" s="13">
        <v>1000</v>
      </c>
    </row>
    <row r="36" spans="1:5" ht="14.15" x14ac:dyDescent="0.35">
      <c r="A36" s="10" t="str">
        <f>[1]Source!E75</f>
        <v>13</v>
      </c>
      <c r="B36" s="11" t="str">
        <f>[1]Source!G75</f>
        <v>Установка алюминиевых оконных блоков (без стоимости оконных блоков)</v>
      </c>
      <c r="C36" s="12" t="str">
        <f>[1]Source!H75</f>
        <v>100 м2</v>
      </c>
      <c r="D36" s="13">
        <f>[1]Source!I75</f>
        <v>7.9217999999999997E-2</v>
      </c>
      <c r="E36" s="13">
        <v>4000</v>
      </c>
    </row>
    <row r="37" spans="1:5" ht="42.45" x14ac:dyDescent="0.35">
      <c r="A37" s="10" t="str">
        <f>[1]Source!E76</f>
        <v>13,1</v>
      </c>
      <c r="B37" s="11" t="str">
        <f>[1]Source!G76</f>
        <v>Витражи алюминиевые для общественных, производственных и жилых зданий спаренные, обе рамы с фрамугами, внутренняя со створками, размеры 1470х2600 мм</v>
      </c>
      <c r="C37" s="12" t="str">
        <f>[1]Source!H76</f>
        <v>м2</v>
      </c>
      <c r="D37" s="13">
        <f>[1]Source!I76</f>
        <v>7.9217999999999993</v>
      </c>
      <c r="E37" s="13"/>
    </row>
    <row r="38" spans="1:5" ht="28.3" x14ac:dyDescent="0.35">
      <c r="A38" s="10" t="str">
        <f>[1]Source!E78</f>
        <v>14</v>
      </c>
      <c r="B38" s="11" t="str">
        <f>[1]Source!G78</f>
        <v>Остекление в построечных условиях металлических переплетов двухслойными стеклопакетами из стекла толщиной 4 мм - площадь до 3 м2</v>
      </c>
      <c r="C38" s="12" t="str">
        <f>[1]Source!H78</f>
        <v>100 м2</v>
      </c>
      <c r="D38" s="13">
        <f>[1]Source!I78</f>
        <v>7.9217999999999997E-2</v>
      </c>
      <c r="E38" s="13">
        <v>1000</v>
      </c>
    </row>
    <row r="39" spans="1:5" ht="42.45" x14ac:dyDescent="0.35">
      <c r="A39" s="10" t="str">
        <f>[1]Source!E79</f>
        <v>15</v>
      </c>
      <c r="B39" s="11" t="str">
        <f>[1]Source!G79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</c>
      <c r="C39" s="12" t="str">
        <f>[1]Source!H79</f>
        <v>100 м2</v>
      </c>
      <c r="D39" s="13">
        <f>[1]Source!I79</f>
        <v>5.5975000000000001</v>
      </c>
      <c r="E39" s="13">
        <v>110000</v>
      </c>
    </row>
    <row r="40" spans="1:5" ht="28.3" x14ac:dyDescent="0.35">
      <c r="A40" s="10" t="str">
        <f>[1]Source!E80</f>
        <v>16</v>
      </c>
      <c r="B40" s="11" t="str">
        <f>[1]Source!G80</f>
        <v>Добавляется на окраску поливинилацетатными красками стеклообоев на каждый последующий слой к поз. 13-3303-5-1, 13-3303-5-2</v>
      </c>
      <c r="C40" s="12" t="str">
        <f>[1]Source!H80</f>
        <v>100 м2</v>
      </c>
      <c r="D40" s="13">
        <f>[1]Source!I80</f>
        <v>5.5975000000000001</v>
      </c>
      <c r="E40" s="13">
        <v>2000</v>
      </c>
    </row>
    <row r="41" spans="1:5" ht="28.3" x14ac:dyDescent="0.35">
      <c r="A41" s="10" t="str">
        <f>[1]Source!E81</f>
        <v>17</v>
      </c>
      <c r="B41" s="11" t="str">
        <f>[1]Source!G81</f>
        <v>Облицовка пластиком или листами из синтетических материалов стен по сплошному основанию на клее (Уголки ПВХ)</v>
      </c>
      <c r="C41" s="12" t="str">
        <f>[1]Source!H81</f>
        <v>100 м2</v>
      </c>
      <c r="D41" s="13">
        <f>[1]Source!I81</f>
        <v>2.7199999999999998E-2</v>
      </c>
      <c r="E41" s="13">
        <v>100</v>
      </c>
    </row>
    <row r="42" spans="1:5" ht="42.45" x14ac:dyDescent="0.35">
      <c r="A42" s="10" t="str">
        <f>[1]Source!E82</f>
        <v>18</v>
      </c>
      <c r="B42" s="11" t="str">
        <f>[1]Source!G82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42" s="12" t="str">
        <f>[1]Source!H82</f>
        <v>100 м2</v>
      </c>
      <c r="D42" s="13">
        <f>[1]Source!I82</f>
        <v>0.1132</v>
      </c>
      <c r="E42" s="13">
        <v>300</v>
      </c>
    </row>
    <row r="43" spans="1:5" ht="28.3" x14ac:dyDescent="0.35">
      <c r="A43" s="10" t="str">
        <f>[1]Source!E83</f>
        <v>18,1</v>
      </c>
      <c r="B43" s="11" t="str">
        <f>[1]Source!G83</f>
        <v>Краски водно-дисперсионные акриловые износостойкие, интерьерные, моющиеся, типа ВД-АК-210, белые</v>
      </c>
      <c r="C43" s="12" t="str">
        <f>[1]Source!H83</f>
        <v>кг</v>
      </c>
      <c r="D43" s="13">
        <f>[1]Source!I83</f>
        <v>2.8073600000000001</v>
      </c>
      <c r="E43" s="13"/>
    </row>
    <row r="44" spans="1:5" ht="28.3" x14ac:dyDescent="0.35">
      <c r="A44" s="10" t="str">
        <f>[1]Source!E84</f>
        <v>19</v>
      </c>
      <c r="B44" s="11" t="str">
        <f>[1]Source!G84</f>
        <v>Окраска масляными составами за два раза ранее окрашенных металлических поверхностей стальных труб</v>
      </c>
      <c r="C44" s="12" t="str">
        <f>[1]Source!H84</f>
        <v>100 м2</v>
      </c>
      <c r="D44" s="13">
        <f>[1]Source!I84</f>
        <v>2.4E-2</v>
      </c>
      <c r="E44" s="13">
        <v>200</v>
      </c>
    </row>
    <row r="45" spans="1:5" ht="28.3" x14ac:dyDescent="0.35">
      <c r="A45" s="10" t="str">
        <f>[1]Source!E85</f>
        <v>20</v>
      </c>
      <c r="B45" s="11" t="str">
        <f>[1]Source!G85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45" s="12" t="str">
        <f>[1]Source!H85</f>
        <v>100 м2</v>
      </c>
      <c r="D45" s="13">
        <f>[1]Source!I85</f>
        <v>0.33887</v>
      </c>
      <c r="E45" s="13">
        <v>2000</v>
      </c>
    </row>
    <row r="46" spans="1:5" ht="14.15" x14ac:dyDescent="0.35">
      <c r="A46" s="10"/>
      <c r="B46" s="11"/>
      <c r="C46" s="12"/>
      <c r="D46" s="13"/>
      <c r="E46" s="14">
        <f>SUM(E25:E45)</f>
        <v>168700</v>
      </c>
    </row>
    <row r="47" spans="1:5" ht="16.3" x14ac:dyDescent="0.4">
      <c r="A47" s="22" t="str">
        <f>CONCATENATE("Раздел: ", [1]Source!G116)</f>
        <v>Раздел: 1 Этаж. Коридор и реакреации /22,23,28,29,34,36</v>
      </c>
      <c r="B47" s="22"/>
      <c r="C47" s="22"/>
      <c r="D47" s="22"/>
      <c r="E47" s="22"/>
    </row>
    <row r="48" spans="1:5" ht="14.15" x14ac:dyDescent="0.35">
      <c r="A48" s="10" t="str">
        <f>[1]Source!E120</f>
        <v>21</v>
      </c>
      <c r="B48" s="11" t="str">
        <f>[1]Source!G120</f>
        <v>Разборка деревянных плинтусов</v>
      </c>
      <c r="C48" s="12" t="str">
        <f>[1]Source!H120</f>
        <v>100 м</v>
      </c>
      <c r="D48" s="13">
        <f>[1]Source!I120</f>
        <v>2.5055999999999998</v>
      </c>
      <c r="E48" s="13">
        <v>1000</v>
      </c>
    </row>
    <row r="49" spans="1:5" ht="14.15" x14ac:dyDescent="0.35">
      <c r="A49" s="10" t="str">
        <f>[1]Source!E121</f>
        <v>22</v>
      </c>
      <c r="B49" s="11" t="str">
        <f>[1]Source!G121</f>
        <v>Разборка покрытий из линолеума и релина</v>
      </c>
      <c r="C49" s="12" t="str">
        <f>[1]Source!H121</f>
        <v>100 м2</v>
      </c>
      <c r="D49" s="13">
        <f>[1]Source!I121</f>
        <v>3.8957999999999999</v>
      </c>
      <c r="E49" s="13">
        <v>4500</v>
      </c>
    </row>
    <row r="50" spans="1:5" ht="14.15" x14ac:dyDescent="0.35">
      <c r="A50" s="10" t="str">
        <f>[1]Source!E122</f>
        <v>23</v>
      </c>
      <c r="B50" s="11" t="str">
        <f>[1]Source!G122</f>
        <v>Разборка покрытий из древесностружечных плит в один слой</v>
      </c>
      <c r="C50" s="12" t="str">
        <f>[1]Source!H122</f>
        <v>100 м2</v>
      </c>
      <c r="D50" s="13">
        <f>[1]Source!I122</f>
        <v>3.8957999999999999</v>
      </c>
      <c r="E50" s="13">
        <v>6000</v>
      </c>
    </row>
    <row r="51" spans="1:5" ht="14.15" x14ac:dyDescent="0.35">
      <c r="A51" s="10" t="str">
        <f>[1]Source!E123</f>
        <v>24</v>
      </c>
      <c r="B51" s="11" t="str">
        <f>[1]Source!G123</f>
        <v>Заделка выбоин в цементных полах, площадь ремонтируемого участка до 1 м2</v>
      </c>
      <c r="C51" s="12" t="str">
        <f>[1]Source!H123</f>
        <v>100 мест</v>
      </c>
      <c r="D51" s="13">
        <f>[1]Source!I123</f>
        <v>0.31</v>
      </c>
      <c r="E51" s="13">
        <v>4000</v>
      </c>
    </row>
    <row r="52" spans="1:5" ht="28.3" x14ac:dyDescent="0.35">
      <c r="A52" s="10" t="str">
        <f>[1]Source!E124</f>
        <v>25</v>
      </c>
      <c r="B52" s="11" t="str">
        <f>[1]Source!G124</f>
        <v>Устройство самовыравнивающихся стяжек из специализированных сухих смесей толщиной 5 мм</v>
      </c>
      <c r="C52" s="12" t="str">
        <f>[1]Source!H124</f>
        <v>100 м2</v>
      </c>
      <c r="D52" s="13">
        <f>[1]Source!I124</f>
        <v>3.8957999999999999</v>
      </c>
      <c r="E52" s="13">
        <v>15000</v>
      </c>
    </row>
    <row r="53" spans="1:5" ht="28.3" x14ac:dyDescent="0.35">
      <c r="A53" s="10" t="str">
        <f>[1]Source!E125</f>
        <v>26</v>
      </c>
      <c r="B53" s="11" t="str">
        <f>[1]Source!G125</f>
        <v>Устройство покрытий на клее из линолеума высокой износостойкости толщиной 2 мм, истираемостью группы Т со сваркой стыков</v>
      </c>
      <c r="C53" s="12" t="str">
        <f>[1]Source!H125</f>
        <v>100 м2</v>
      </c>
      <c r="D53" s="13">
        <f>[1]Source!I125</f>
        <v>3.8957999999999999</v>
      </c>
      <c r="E53" s="13">
        <v>20000</v>
      </c>
    </row>
    <row r="54" spans="1:5" ht="28.3" x14ac:dyDescent="0.35">
      <c r="A54" s="10" t="str">
        <f>[1]Source!E126</f>
        <v>27</v>
      </c>
      <c r="B54" s="11" t="str">
        <f>[1]Source!G126</f>
        <v>Устройство плинтусов, покрытых лаком, из древесины твердых пород с креплением к стенам шурупами</v>
      </c>
      <c r="C54" s="12" t="str">
        <f>[1]Source!H126</f>
        <v>100 м</v>
      </c>
      <c r="D54" s="13">
        <f>[1]Source!I126</f>
        <v>2.5055999999999998</v>
      </c>
      <c r="E54" s="13">
        <v>3000</v>
      </c>
    </row>
    <row r="55" spans="1:5" ht="14.15" x14ac:dyDescent="0.35">
      <c r="A55" s="10" t="str">
        <f>[1]Source!E127</f>
        <v>28</v>
      </c>
      <c r="B55" s="11" t="str">
        <f>[1]Source!G127</f>
        <v>Укладка металлической накладной полосы (порожка)</v>
      </c>
      <c r="C55" s="12" t="str">
        <f>[1]Source!H127</f>
        <v>100 м</v>
      </c>
      <c r="D55" s="13">
        <f>[1]Source!I127</f>
        <v>0.29920000000000002</v>
      </c>
      <c r="E55" s="13">
        <v>500</v>
      </c>
    </row>
    <row r="56" spans="1:5" ht="28.3" x14ac:dyDescent="0.35">
      <c r="A56" s="10" t="str">
        <f>[1]Source!E128</f>
        <v>29</v>
      </c>
      <c r="B56" s="11" t="str">
        <f>[1]Source!G128</f>
        <v>Разборка деревянных заполнений проемов оконных без подоконных досок(торцевые окна)</v>
      </c>
      <c r="C56" s="12" t="str">
        <f>[1]Source!H128</f>
        <v>100 м2</v>
      </c>
      <c r="D56" s="13">
        <f>[1]Source!I128</f>
        <v>7.9217999999999997E-2</v>
      </c>
      <c r="E56" s="13">
        <v>1000</v>
      </c>
    </row>
    <row r="57" spans="1:5" ht="14.15" x14ac:dyDescent="0.35">
      <c r="A57" s="10" t="str">
        <f>[1]Source!E129</f>
        <v>30</v>
      </c>
      <c r="B57" s="11" t="str">
        <f>[1]Source!G129</f>
        <v>Установка алюминиевых оконных блоков (без стоимости оконных блоков)</v>
      </c>
      <c r="C57" s="12" t="str">
        <f>[1]Source!H129</f>
        <v>100 м2</v>
      </c>
      <c r="D57" s="13">
        <f>[1]Source!I129</f>
        <v>7.9217999999999997E-2</v>
      </c>
      <c r="E57" s="13">
        <v>3000</v>
      </c>
    </row>
    <row r="58" spans="1:5" ht="42.45" x14ac:dyDescent="0.35">
      <c r="A58" s="10" t="str">
        <f>[1]Source!E130</f>
        <v>30,1</v>
      </c>
      <c r="B58" s="11" t="str">
        <f>[1]Source!G130</f>
        <v>Витражи алюминиевые для общественных, производственных и жилых зданий спаренные, обе рамы с фрамугами, внутренняя со створками, размеры 1470х2600 мм</v>
      </c>
      <c r="C58" s="12" t="str">
        <f>[1]Source!H130</f>
        <v>м2</v>
      </c>
      <c r="D58" s="13">
        <f>[1]Source!I130</f>
        <v>7.9217999999999993</v>
      </c>
      <c r="E58" s="13"/>
    </row>
    <row r="59" spans="1:5" ht="28.3" x14ac:dyDescent="0.35">
      <c r="A59" s="10" t="str">
        <f>[1]Source!E132</f>
        <v>31</v>
      </c>
      <c r="B59" s="11" t="str">
        <f>[1]Source!G132</f>
        <v>Остекление в построечных условиях металлических переплетов двухслойными стеклопакетами из стекла толщиной 4 мм - площадь до 3 м2</v>
      </c>
      <c r="C59" s="12" t="str">
        <f>[1]Source!H132</f>
        <v>100 м2</v>
      </c>
      <c r="D59" s="13">
        <f>[1]Source!I132</f>
        <v>7.9217999999999997E-2</v>
      </c>
      <c r="E59" s="13">
        <v>500</v>
      </c>
    </row>
    <row r="60" spans="1:5" ht="42.45" x14ac:dyDescent="0.35">
      <c r="A60" s="10" t="str">
        <f>[1]Source!E133</f>
        <v>32</v>
      </c>
      <c r="B60" s="11" t="str">
        <f>[1]Source!G133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</c>
      <c r="C60" s="12" t="str">
        <f>[1]Source!H133</f>
        <v>100 м2</v>
      </c>
      <c r="D60" s="13">
        <f>[1]Source!I133</f>
        <v>5.4364999999999997</v>
      </c>
      <c r="E60" s="13">
        <v>105000</v>
      </c>
    </row>
    <row r="61" spans="1:5" ht="28.3" x14ac:dyDescent="0.35">
      <c r="A61" s="10" t="str">
        <f>[1]Source!E134</f>
        <v>33</v>
      </c>
      <c r="B61" s="11" t="str">
        <f>[1]Source!G134</f>
        <v>Добавляется на окраску поливинилацетатными красками стеклообоев на каждый последующий слой к поз. 13-3303-5-1, 13-3303-5-2</v>
      </c>
      <c r="C61" s="12" t="str">
        <f>[1]Source!H134</f>
        <v>100 м2</v>
      </c>
      <c r="D61" s="13">
        <f>[1]Source!I134</f>
        <v>5.4364999999999997</v>
      </c>
      <c r="E61" s="13">
        <v>2000</v>
      </c>
    </row>
    <row r="62" spans="1:5" ht="28.3" x14ac:dyDescent="0.35">
      <c r="A62" s="10" t="str">
        <f>[1]Source!E135</f>
        <v>34</v>
      </c>
      <c r="B62" s="11" t="str">
        <f>[1]Source!G135</f>
        <v>Облицовка пластиком или листами из синтетических материалов стен по сплошному основанию на клее (Уголки ПВХ)</v>
      </c>
      <c r="C62" s="12" t="str">
        <f>[1]Source!H135</f>
        <v>100 м2</v>
      </c>
      <c r="D62" s="13">
        <f>[1]Source!I135</f>
        <v>4.2700000000000002E-2</v>
      </c>
      <c r="E62" s="13">
        <v>100</v>
      </c>
    </row>
    <row r="63" spans="1:5" ht="42.45" x14ac:dyDescent="0.35">
      <c r="A63" s="10" t="str">
        <f>[1]Source!E136</f>
        <v>35</v>
      </c>
      <c r="B63" s="11" t="str">
        <f>[1]Source!G136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63" s="12" t="str">
        <f>[1]Source!H136</f>
        <v>100 м2</v>
      </c>
      <c r="D63" s="13">
        <f>[1]Source!I136</f>
        <v>0.1779</v>
      </c>
      <c r="E63" s="13">
        <v>300</v>
      </c>
    </row>
    <row r="64" spans="1:5" ht="28.3" x14ac:dyDescent="0.35">
      <c r="A64" s="10" t="str">
        <f>[1]Source!E137</f>
        <v>35,1</v>
      </c>
      <c r="B64" s="11" t="str">
        <f>[1]Source!G137</f>
        <v>Краски водно-дисперсионные акриловые износостойкие, интерьерные, моющиеся, типа ВД-АК-210, белые</v>
      </c>
      <c r="C64" s="12" t="str">
        <f>[1]Source!H137</f>
        <v>кг</v>
      </c>
      <c r="D64" s="13">
        <f>[1]Source!I137</f>
        <v>4.4119200000000003</v>
      </c>
      <c r="E64" s="13"/>
    </row>
    <row r="65" spans="1:5" ht="28.3" x14ac:dyDescent="0.35">
      <c r="A65" s="10" t="str">
        <f>[1]Source!E138</f>
        <v>36</v>
      </c>
      <c r="B65" s="11" t="str">
        <f>[1]Source!G138</f>
        <v>Окраска масляными составами за два раза ранее окрашенных металлических поверхностей стальных труб</v>
      </c>
      <c r="C65" s="12" t="str">
        <f>[1]Source!H138</f>
        <v>100 м2</v>
      </c>
      <c r="D65" s="13">
        <f>[1]Source!I138</f>
        <v>2.4E-2</v>
      </c>
      <c r="E65" s="13">
        <v>120</v>
      </c>
    </row>
    <row r="66" spans="1:5" ht="28.3" x14ac:dyDescent="0.35">
      <c r="A66" s="10" t="str">
        <f>[1]Source!E139</f>
        <v>37</v>
      </c>
      <c r="B66" s="11" t="str">
        <f>[1]Source!G139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66" s="12" t="str">
        <f>[1]Source!H139</f>
        <v>100 м2</v>
      </c>
      <c r="D66" s="13">
        <f>[1]Source!I139</f>
        <v>0.53251000000000004</v>
      </c>
      <c r="E66" s="13">
        <v>3000</v>
      </c>
    </row>
    <row r="67" spans="1:5" ht="14.15" x14ac:dyDescent="0.35">
      <c r="A67" s="10"/>
      <c r="B67" s="11"/>
      <c r="C67" s="12"/>
      <c r="D67" s="13"/>
      <c r="E67" s="14">
        <f>SUM(E48:E66)</f>
        <v>169020</v>
      </c>
    </row>
    <row r="68" spans="1:5" ht="16.3" x14ac:dyDescent="0.4">
      <c r="A68" s="22" t="str">
        <f>CONCATENATE("Раздел: ", [1]Source!G170)</f>
        <v>Раздел: 1 Этаж. Коридор и раздевалки/40,46,50,65</v>
      </c>
      <c r="B68" s="22"/>
      <c r="C68" s="22"/>
      <c r="D68" s="22"/>
      <c r="E68" s="22"/>
    </row>
    <row r="69" spans="1:5" ht="42.45" x14ac:dyDescent="0.35">
      <c r="A69" s="10" t="str">
        <f>[1]Source!E174</f>
        <v>38</v>
      </c>
      <c r="B69" s="11" t="str">
        <f>[1]Source!G174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</c>
      <c r="C69" s="12" t="str">
        <f>[1]Source!H174</f>
        <v>100 м2</v>
      </c>
      <c r="D69" s="13">
        <f>[1]Source!I174</f>
        <v>4.1559999999999997</v>
      </c>
      <c r="E69" s="13">
        <v>75000</v>
      </c>
    </row>
    <row r="70" spans="1:5" ht="28.3" x14ac:dyDescent="0.35">
      <c r="A70" s="10" t="str">
        <f>[1]Source!E175</f>
        <v>39</v>
      </c>
      <c r="B70" s="11" t="str">
        <f>[1]Source!G175</f>
        <v>Добавляется на окраску поливинилацетатными красками стеклообоев на каждый последующий слой к поз. 13-3303-5-1, 13-3303-5-2</v>
      </c>
      <c r="C70" s="12" t="str">
        <f>[1]Source!H175</f>
        <v>100 м2</v>
      </c>
      <c r="D70" s="13">
        <f>[1]Source!I175</f>
        <v>4.1559999999999997</v>
      </c>
      <c r="E70" s="13">
        <v>1500</v>
      </c>
    </row>
    <row r="71" spans="1:5" ht="28.3" x14ac:dyDescent="0.35">
      <c r="A71" s="10" t="str">
        <f>[1]Source!E176</f>
        <v>40</v>
      </c>
      <c r="B71" s="11" t="str">
        <f>[1]Source!G176</f>
        <v>Облицовка пластиком или листами из синтетических материалов стен по сплошному основанию на клее (Уголки ПВХ)</v>
      </c>
      <c r="C71" s="12" t="str">
        <f>[1]Source!H176</f>
        <v>100 м2</v>
      </c>
      <c r="D71" s="13">
        <f>[1]Source!I176</f>
        <v>3.6499999999999998E-2</v>
      </c>
      <c r="E71" s="13">
        <v>100</v>
      </c>
    </row>
    <row r="72" spans="1:5" ht="42.45" x14ac:dyDescent="0.35">
      <c r="A72" s="10" t="str">
        <f>[1]Source!E177</f>
        <v>41</v>
      </c>
      <c r="B72" s="11" t="str">
        <f>[1]Source!G177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72" s="12" t="str">
        <f>[1]Source!H177</f>
        <v>100 м2</v>
      </c>
      <c r="D72" s="13">
        <f>[1]Source!I177</f>
        <v>5.8999999999999997E-2</v>
      </c>
      <c r="E72" s="13">
        <v>100</v>
      </c>
    </row>
    <row r="73" spans="1:5" ht="28.3" x14ac:dyDescent="0.35">
      <c r="A73" s="10" t="str">
        <f>[1]Source!E178</f>
        <v>41,1</v>
      </c>
      <c r="B73" s="11" t="str">
        <f>[1]Source!G178</f>
        <v>Краски водно-дисперсионные акриловые износостойкие, интерьерные, моющиеся, типа ВД-АК-210, белые</v>
      </c>
      <c r="C73" s="12" t="str">
        <f>[1]Source!H178</f>
        <v>кг</v>
      </c>
      <c r="D73" s="13">
        <f>[1]Source!I178</f>
        <v>1.4632000000000001</v>
      </c>
      <c r="E73" s="13"/>
    </row>
    <row r="74" spans="1:5" ht="28.3" x14ac:dyDescent="0.35">
      <c r="A74" s="10" t="str">
        <f>[1]Source!E179</f>
        <v>42</v>
      </c>
      <c r="B74" s="11" t="str">
        <f>[1]Source!G179</f>
        <v>Окраска масляными составами за два раза ранее окрашенных металлических поверхностей стальных труб</v>
      </c>
      <c r="C74" s="12" t="str">
        <f>[1]Source!H179</f>
        <v>100 м2</v>
      </c>
      <c r="D74" s="13">
        <f>[1]Source!I179</f>
        <v>2.5999999999999999E-2</v>
      </c>
      <c r="E74" s="13">
        <v>100</v>
      </c>
    </row>
    <row r="75" spans="1:5" ht="28.3" x14ac:dyDescent="0.35">
      <c r="A75" s="10" t="str">
        <f>[1]Source!E180</f>
        <v>43</v>
      </c>
      <c r="B75" s="11" t="str">
        <f>[1]Source!G180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75" s="12" t="str">
        <f>[1]Source!H180</f>
        <v>100 м2</v>
      </c>
      <c r="D75" s="13">
        <f>[1]Source!I180</f>
        <v>7.3335999999999998E-2</v>
      </c>
      <c r="E75" s="13">
        <v>1500</v>
      </c>
    </row>
    <row r="76" spans="1:5" ht="14.15" x14ac:dyDescent="0.35">
      <c r="A76" s="10"/>
      <c r="B76" s="11"/>
      <c r="C76" s="12"/>
      <c r="D76" s="13"/>
      <c r="E76" s="14">
        <f>SUM(E69:E75)</f>
        <v>78300</v>
      </c>
    </row>
    <row r="77" spans="1:5" ht="16.3" x14ac:dyDescent="0.4">
      <c r="A77" s="22" t="str">
        <f>CONCATENATE("Раздел: ", [1]Source!G211)</f>
        <v>Раздел: 1 Этаж. Коридор /77,77а,77б.</v>
      </c>
      <c r="B77" s="22"/>
      <c r="C77" s="22"/>
      <c r="D77" s="22"/>
      <c r="E77" s="22"/>
    </row>
    <row r="78" spans="1:5" ht="42.45" x14ac:dyDescent="0.35">
      <c r="A78" s="10" t="str">
        <f>[1]Source!E215</f>
        <v>44</v>
      </c>
      <c r="B78" s="11" t="str">
        <f>[1]Source!G215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</v>
      </c>
      <c r="C78" s="12" t="str">
        <f>[1]Source!H215</f>
        <v>100 м2</v>
      </c>
      <c r="D78" s="13">
        <f>[1]Source!I215</f>
        <v>0.51129999999999998</v>
      </c>
      <c r="E78" s="13">
        <v>2000</v>
      </c>
    </row>
    <row r="79" spans="1:5" ht="28.3" x14ac:dyDescent="0.35">
      <c r="A79" s="10" t="str">
        <f>[1]Source!E216</f>
        <v>44,1</v>
      </c>
      <c r="B79" s="11" t="str">
        <f>[1]Source!G216</f>
        <v>Краски водно-дисперсионные акриловые износостойкие, интерьерные, моющиеся, типа ВД-АК-210, белые</v>
      </c>
      <c r="C79" s="12" t="str">
        <f>[1]Source!H216</f>
        <v>кг</v>
      </c>
      <c r="D79" s="13">
        <f>[1]Source!I216</f>
        <v>12.68024</v>
      </c>
      <c r="E79" s="13"/>
    </row>
    <row r="80" spans="1:5" ht="42.45" x14ac:dyDescent="0.35">
      <c r="A80" s="10" t="str">
        <f>[1]Source!E217</f>
        <v>45</v>
      </c>
      <c r="B80" s="11" t="str">
        <f>[1]Source!G217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</c>
      <c r="C80" s="12" t="str">
        <f>[1]Source!H217</f>
        <v>100 м2</v>
      </c>
      <c r="D80" s="13">
        <f>[1]Source!I217</f>
        <v>1.6977</v>
      </c>
      <c r="E80" s="13">
        <v>30000</v>
      </c>
    </row>
    <row r="81" spans="1:5" ht="28.3" x14ac:dyDescent="0.35">
      <c r="A81" s="10" t="str">
        <f>[1]Source!E218</f>
        <v>46</v>
      </c>
      <c r="B81" s="11" t="str">
        <f>[1]Source!G218</f>
        <v>Добавляется на окраску поливинилацетатными красками стеклообоев на каждый последующий слой к поз. 13-3303-5-1, 13-3303-5-2</v>
      </c>
      <c r="C81" s="12" t="str">
        <f>[1]Source!H218</f>
        <v>100 м2</v>
      </c>
      <c r="D81" s="13">
        <f>[1]Source!I218</f>
        <v>1.6977</v>
      </c>
      <c r="E81" s="13">
        <v>500</v>
      </c>
    </row>
    <row r="82" spans="1:5" ht="14.15" x14ac:dyDescent="0.35">
      <c r="A82" s="10"/>
      <c r="B82" s="11"/>
      <c r="C82" s="12"/>
      <c r="D82" s="13"/>
      <c r="E82" s="14">
        <f>SUM(E78:E81)</f>
        <v>32500</v>
      </c>
    </row>
    <row r="83" spans="1:5" ht="16.3" x14ac:dyDescent="0.4">
      <c r="A83" s="22" t="str">
        <f>CONCATENATE("Раздел: ", [1]Source!G249)</f>
        <v>Раздел: Санузлы (7 шт) на 1 и 2 этажах</v>
      </c>
      <c r="B83" s="22"/>
      <c r="C83" s="22"/>
      <c r="D83" s="22"/>
      <c r="E83" s="22"/>
    </row>
    <row r="84" spans="1:5" ht="42.45" x14ac:dyDescent="0.35">
      <c r="A84" s="10" t="str">
        <f>[1]Source!E253</f>
        <v>47</v>
      </c>
      <c r="B84" s="11" t="str">
        <f>[1]Source!G253</f>
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</c>
      <c r="C84" s="12" t="str">
        <f>[1]Source!H253</f>
        <v>10 шт.</v>
      </c>
      <c r="D84" s="13">
        <f>[1]Source!I253</f>
        <v>1.4</v>
      </c>
      <c r="E84" s="13">
        <v>3000</v>
      </c>
    </row>
    <row r="85" spans="1:5" ht="42.45" x14ac:dyDescent="0.35">
      <c r="A85" s="10" t="str">
        <f>[1]Source!E254</f>
        <v>47,1</v>
      </c>
      <c r="B85" s="11" t="str">
        <f>[1]Source!G254</f>
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</c>
      <c r="C85" s="12" t="str">
        <f>[1]Source!H254</f>
        <v>шт.</v>
      </c>
      <c r="D85" s="13">
        <f>[1]Source!I254</f>
        <v>14</v>
      </c>
      <c r="E85" s="13"/>
    </row>
    <row r="86" spans="1:5" ht="14.15" x14ac:dyDescent="0.35">
      <c r="A86" s="10" t="str">
        <f>[1]Source!E255</f>
        <v>48</v>
      </c>
      <c r="B86" s="11" t="str">
        <f>[1]Source!G255</f>
        <v>Разборка подвесных потолков из перфорированных или сплошных реек</v>
      </c>
      <c r="C86" s="12" t="str">
        <f>[1]Source!H255</f>
        <v>м2</v>
      </c>
      <c r="D86" s="13">
        <f>[1]Source!I255</f>
        <v>96.95</v>
      </c>
      <c r="E86" s="13">
        <v>7000</v>
      </c>
    </row>
    <row r="87" spans="1:5" ht="14.15" x14ac:dyDescent="0.35">
      <c r="A87" s="10" t="str">
        <f>[1]Source!E256</f>
        <v>49</v>
      </c>
      <c r="B87" s="11" t="str">
        <f>[1]Source!G256</f>
        <v>Монтаж подвесных потолков из алюминиевых реек</v>
      </c>
      <c r="C87" s="12" t="str">
        <f>[1]Source!H256</f>
        <v>100 м2</v>
      </c>
      <c r="D87" s="13">
        <f>[1]Source!I256</f>
        <v>0.96950000000000003</v>
      </c>
      <c r="E87" s="13">
        <v>20000</v>
      </c>
    </row>
    <row r="88" spans="1:5" ht="14.15" x14ac:dyDescent="0.35">
      <c r="A88" s="10" t="str">
        <f>[1]Source!E257</f>
        <v>50</v>
      </c>
      <c r="B88" s="11" t="str">
        <f>[1]Source!G257</f>
        <v>Разборка облицовки стен из керамических глазурованных плиток</v>
      </c>
      <c r="C88" s="12" t="str">
        <f>[1]Source!H257</f>
        <v>100 м2</v>
      </c>
      <c r="D88" s="13">
        <f>[1]Source!I257</f>
        <v>3.6238999999999999</v>
      </c>
      <c r="E88" s="13">
        <v>15000</v>
      </c>
    </row>
    <row r="89" spans="1:5" ht="28.3" x14ac:dyDescent="0.35">
      <c r="A89" s="10" t="str">
        <f>[1]Source!E258</f>
        <v>51</v>
      </c>
      <c r="B89" s="11" t="str">
        <f>[1]Source!G258</f>
        <v>Гладкая облицовка стен (без карнизных, плинтусных и угловых плиток) на клее из сухих смесей по камню и бетону, плитки 1 сорта</v>
      </c>
      <c r="C89" s="12" t="str">
        <f>[1]Source!H258</f>
        <v>100 м2</v>
      </c>
      <c r="D89" s="13">
        <f>[1]Source!I258</f>
        <v>2.8132999999999999</v>
      </c>
      <c r="E89" s="13">
        <v>80000</v>
      </c>
    </row>
    <row r="90" spans="1:5" ht="28.3" x14ac:dyDescent="0.35">
      <c r="A90" s="10" t="str">
        <f>[1]Source!E259</f>
        <v>52</v>
      </c>
      <c r="B90" s="11" t="str">
        <f>[1]Source!G259</f>
        <v>Окраска масляными составами за два раза ранее окрашенных металлических поверхностей стальных труб</v>
      </c>
      <c r="C90" s="12" t="str">
        <f>[1]Source!H259</f>
        <v>100 м2</v>
      </c>
      <c r="D90" s="13">
        <f>[1]Source!I259</f>
        <v>5.2752E-2</v>
      </c>
      <c r="E90" s="13">
        <v>200</v>
      </c>
    </row>
    <row r="91" spans="1:5" ht="28.3" x14ac:dyDescent="0.35">
      <c r="A91" s="10" t="str">
        <f>[1]Source!E260</f>
        <v>53</v>
      </c>
      <c r="B91" s="11" t="str">
        <f>[1]Source!G260</f>
        <v>Окраска масляными составами за два раза ранее окрашенных металлических поверхностей радиаторов и ребристых труб</v>
      </c>
      <c r="C91" s="12" t="str">
        <f>[1]Source!H260</f>
        <v>100 м2</v>
      </c>
      <c r="D91" s="13">
        <f>[1]Source!I260</f>
        <v>9.8000000000000004E-2</v>
      </c>
      <c r="E91" s="13">
        <v>300</v>
      </c>
    </row>
    <row r="92" spans="1:5" ht="14.15" x14ac:dyDescent="0.35">
      <c r="A92" s="10" t="str">
        <f>[1]Source!E261</f>
        <v>54</v>
      </c>
      <c r="B92" s="11" t="str">
        <f>[1]Source!G261</f>
        <v>Смена умывальников (без стоимости умывальника)</v>
      </c>
      <c r="C92" s="12" t="str">
        <f>[1]Source!H261</f>
        <v>100 компл.</v>
      </c>
      <c r="D92" s="13">
        <f>[1]Source!I261</f>
        <v>0.21</v>
      </c>
      <c r="E92" s="13">
        <v>3000</v>
      </c>
    </row>
    <row r="93" spans="1:5" ht="14.15" x14ac:dyDescent="0.35">
      <c r="A93" s="10" t="str">
        <f>[1]Source!E262</f>
        <v>54,1</v>
      </c>
      <c r="B93" s="11" t="str">
        <f>[1]Source!G262</f>
        <v>Умывальники керамические полукруглые, типа "Водолей"</v>
      </c>
      <c r="C93" s="12" t="str">
        <f>[1]Source!H262</f>
        <v>шт.</v>
      </c>
      <c r="D93" s="13">
        <f>[1]Source!I262</f>
        <v>-21</v>
      </c>
      <c r="E93" s="13"/>
    </row>
    <row r="94" spans="1:5" ht="14.15" x14ac:dyDescent="0.35">
      <c r="A94" s="10" t="str">
        <f>[1]Source!E263</f>
        <v>55</v>
      </c>
      <c r="B94" s="11" t="str">
        <f>[1]Source!G263</f>
        <v>Смена унитаза с бачком (без стоимости унитаза)</v>
      </c>
      <c r="C94" s="12" t="str">
        <f>[1]Source!H263</f>
        <v>100 компл.</v>
      </c>
      <c r="D94" s="13">
        <f>[1]Source!I263</f>
        <v>0.28000000000000003</v>
      </c>
      <c r="E94" s="13">
        <v>6000</v>
      </c>
    </row>
    <row r="95" spans="1:5" ht="28.3" x14ac:dyDescent="0.35">
      <c r="A95" s="10" t="str">
        <f>[1]Source!E264</f>
        <v>55,1</v>
      </c>
      <c r="B95" s="11" t="str">
        <f>[1]Source!G264</f>
        <v>Унитазы керамические тарельчатые, комплект с отдельной полочкой в комплекте с запорной арматурой и бачком, размер 700х580х360 мм</v>
      </c>
      <c r="C95" s="12" t="str">
        <f>[1]Source!H264</f>
        <v>компл.</v>
      </c>
      <c r="D95" s="13">
        <f>[1]Source!I264</f>
        <v>-28</v>
      </c>
      <c r="E95" s="13"/>
    </row>
    <row r="96" spans="1:5" ht="14.15" x14ac:dyDescent="0.35">
      <c r="A96" s="10" t="str">
        <f>[1]Source!E265</f>
        <v>56</v>
      </c>
      <c r="B96" s="11" t="str">
        <f>[1]Source!G265</f>
        <v>Смена ПВХ канализационных труб, диаметром 100 мм</v>
      </c>
      <c r="C96" s="12" t="str">
        <f>[1]Source!H265</f>
        <v>100 м</v>
      </c>
      <c r="D96" s="13">
        <f>[1]Source!I265</f>
        <v>0.28000000000000003</v>
      </c>
      <c r="E96" s="13">
        <v>1500</v>
      </c>
    </row>
    <row r="97" spans="1:5" ht="28.3" x14ac:dyDescent="0.35">
      <c r="A97" s="10" t="str">
        <f>[1]Source!E266</f>
        <v>57</v>
      </c>
      <c r="B97" s="11" t="str">
        <f>[1]Source!G266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97" s="12" t="str">
        <f>[1]Source!H266</f>
        <v>100 м2</v>
      </c>
      <c r="D97" s="13">
        <f>[1]Source!I266</f>
        <v>0.33843600000000001</v>
      </c>
      <c r="E97" s="13">
        <v>3000</v>
      </c>
    </row>
    <row r="98" spans="1:5" ht="42.45" x14ac:dyDescent="0.35">
      <c r="A98" s="10" t="str">
        <f>[1]Source!E267</f>
        <v>58</v>
      </c>
      <c r="B98" s="11" t="str">
        <f>[1]Source!G267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98" s="12" t="str">
        <f>[1]Source!H267</f>
        <v>100 м2</v>
      </c>
      <c r="D98" s="13">
        <f>[1]Source!I267</f>
        <v>0.113575</v>
      </c>
      <c r="E98" s="13">
        <v>300</v>
      </c>
    </row>
    <row r="99" spans="1:5" ht="28.3" x14ac:dyDescent="0.35">
      <c r="A99" s="10" t="str">
        <f>[1]Source!E268</f>
        <v>58,1</v>
      </c>
      <c r="B99" s="11" t="str">
        <f>[1]Source!G268</f>
        <v>Краски водно-дисперсионные акриловые износостойкие, интерьерные, моющиеся, типа ВД-АК-210, белые</v>
      </c>
      <c r="C99" s="12" t="str">
        <f>[1]Source!H268</f>
        <v>кг</v>
      </c>
      <c r="D99" s="13">
        <f>[1]Source!I268</f>
        <v>2.8166600000000002</v>
      </c>
      <c r="E99" s="13"/>
    </row>
    <row r="100" spans="1:5" ht="14.15" x14ac:dyDescent="0.35">
      <c r="A100" s="10" t="str">
        <f>[1]Source!E269</f>
        <v>59</v>
      </c>
      <c r="B100" s="11" t="str">
        <f>[1]Source!G269</f>
        <v>Разборка покрытий из керамических плиток</v>
      </c>
      <c r="C100" s="12" t="str">
        <f>[1]Source!H269</f>
        <v>100 м2</v>
      </c>
      <c r="D100" s="13">
        <f>[1]Source!I269</f>
        <v>0.96950000000000003</v>
      </c>
      <c r="E100" s="13">
        <v>4000</v>
      </c>
    </row>
    <row r="101" spans="1:5" ht="14.15" x14ac:dyDescent="0.35">
      <c r="A101" s="10" t="str">
        <f>[1]Source!E270</f>
        <v>60</v>
      </c>
      <c r="B101" s="11" t="str">
        <f>[1]Source!G270</f>
        <v>Разборка цементных покрытий, толщина 30 мм</v>
      </c>
      <c r="C101" s="12" t="str">
        <f>[1]Source!H270</f>
        <v>100 м2</v>
      </c>
      <c r="D101" s="13">
        <f>[1]Source!I270</f>
        <v>0.96950000000000003</v>
      </c>
      <c r="E101" s="13">
        <v>3000</v>
      </c>
    </row>
    <row r="102" spans="1:5" ht="14.15" x14ac:dyDescent="0.35">
      <c r="A102" s="10" t="str">
        <f>[1]Source!E271</f>
        <v>61</v>
      </c>
      <c r="B102" s="11" t="str">
        <f>[1]Source!G271</f>
        <v>исключается на каждые 5 мм изменения толщины покрытия к поз. 10-3304-1-1</v>
      </c>
      <c r="C102" s="12" t="str">
        <f>[1]Source!H271</f>
        <v>100 м2</v>
      </c>
      <c r="D102" s="13">
        <f>[1]Source!I271</f>
        <v>-0.96950000000000003</v>
      </c>
      <c r="E102" s="13"/>
    </row>
    <row r="103" spans="1:5" ht="28.3" x14ac:dyDescent="0.35">
      <c r="A103" s="10" t="str">
        <f>[1]Source!E272</f>
        <v>62</v>
      </c>
      <c r="B103" s="11" t="str">
        <f>[1]Source!G272</f>
        <v>Разборка гидроизоляции внутренних помещений (душевых, санузлов, подвала и т.д.) - до трех слоев</v>
      </c>
      <c r="C103" s="12" t="str">
        <f>[1]Source!H272</f>
        <v>100 м2</v>
      </c>
      <c r="D103" s="13">
        <f>[1]Source!I272</f>
        <v>0.96950000000000003</v>
      </c>
      <c r="E103" s="13">
        <v>1800</v>
      </c>
    </row>
    <row r="104" spans="1:5" ht="28.3" x14ac:dyDescent="0.35">
      <c r="A104" s="10" t="str">
        <f>[1]Source!E273</f>
        <v>63</v>
      </c>
      <c r="B104" s="11" t="str">
        <f>[1]Source!G273</f>
        <v>Устройство первого слоя оклеечной гидроизоляции рулонными материалами на мастике резино-битумной</v>
      </c>
      <c r="C104" s="12" t="str">
        <f>[1]Source!H273</f>
        <v>100 м2</v>
      </c>
      <c r="D104" s="13">
        <f>[1]Source!I273</f>
        <v>0.96950000000000003</v>
      </c>
      <c r="E104" s="13">
        <v>4000</v>
      </c>
    </row>
    <row r="105" spans="1:5" ht="14.15" x14ac:dyDescent="0.35">
      <c r="A105" s="10" t="str">
        <f>[1]Source!E274</f>
        <v>64</v>
      </c>
      <c r="B105" s="11" t="str">
        <f>[1]Source!G274</f>
        <v>Добавляется на каждый последующий слой к поз.10-3203-1-3</v>
      </c>
      <c r="C105" s="12" t="str">
        <f>[1]Source!H274</f>
        <v>100 м2</v>
      </c>
      <c r="D105" s="13">
        <f>[1]Source!I274</f>
        <v>0.96950000000000003</v>
      </c>
      <c r="E105" s="13">
        <v>2000</v>
      </c>
    </row>
    <row r="106" spans="1:5" ht="14.15" x14ac:dyDescent="0.35">
      <c r="A106" s="10" t="str">
        <f>[1]Source!E275</f>
        <v>65</v>
      </c>
      <c r="B106" s="11" t="str">
        <f>[1]Source!G275</f>
        <v>Устройство стяжек цементных толщиной 20 мм</v>
      </c>
      <c r="C106" s="12" t="str">
        <f>[1]Source!H275</f>
        <v>100 м2</v>
      </c>
      <c r="D106" s="13">
        <f>[1]Source!I275</f>
        <v>0.96950000000000003</v>
      </c>
      <c r="E106" s="13">
        <v>4000</v>
      </c>
    </row>
    <row r="107" spans="1:5" ht="42.45" x14ac:dyDescent="0.35">
      <c r="A107" s="10" t="str">
        <f>[1]Source!E276</f>
        <v>66</v>
      </c>
      <c r="B107" s="11" t="str">
        <f>[1]Source!G276</f>
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</c>
      <c r="C107" s="12" t="str">
        <f>[1]Source!H276</f>
        <v>100 м2</v>
      </c>
      <c r="D107" s="13">
        <f>[1]Source!I276</f>
        <v>0.96950000000000003</v>
      </c>
      <c r="E107" s="13">
        <v>24000</v>
      </c>
    </row>
    <row r="108" spans="1:5" ht="14.15" x14ac:dyDescent="0.35">
      <c r="A108" s="10" t="str">
        <f>[1]Source!E277</f>
        <v>67</v>
      </c>
      <c r="B108" s="11" t="str">
        <f>[1]Source!G277</f>
        <v>Разборка перегородок из гипсовых плит</v>
      </c>
      <c r="C108" s="12" t="str">
        <f>[1]Source!H277</f>
        <v>100 м2</v>
      </c>
      <c r="D108" s="13">
        <f>[1]Source!I277</f>
        <v>0.420595</v>
      </c>
      <c r="E108" s="13">
        <v>3000</v>
      </c>
    </row>
    <row r="109" spans="1:5" ht="28.3" x14ac:dyDescent="0.35">
      <c r="A109" s="10" t="str">
        <f>[1]Source!E278</f>
        <v>68</v>
      </c>
      <c r="B109" s="11" t="str">
        <f>[1]Source!G278</f>
        <v>Устройство перегородок каркасно-филенчатых в санузлах (без стоимости щитов)</v>
      </c>
      <c r="C109" s="12" t="str">
        <f>[1]Source!H278</f>
        <v>100 м2</v>
      </c>
      <c r="D109" s="13">
        <f>[1]Source!I278</f>
        <v>0.96179999999999999</v>
      </c>
      <c r="E109" s="13">
        <v>6000</v>
      </c>
    </row>
    <row r="110" spans="1:5" ht="42.45" x14ac:dyDescent="0.35">
      <c r="A110" s="10" t="str">
        <f>[1]Source!E279</f>
        <v>68,1</v>
      </c>
      <c r="B110" s="11" t="str">
        <f>[1]Source!G279</f>
        <v>Сантехнические перегородки для санузлов из ЛДСП серии "ПФ 25М стандарт" (к комплекте с алюминевыми профилями, защелками врезными, петлями, ручками-кнопками)</v>
      </c>
      <c r="C110" s="12" t="str">
        <f>[1]Source!H279</f>
        <v>м2</v>
      </c>
      <c r="D110" s="13">
        <f>[1]Source!I279</f>
        <v>96.18</v>
      </c>
      <c r="E110" s="13"/>
    </row>
    <row r="111" spans="1:5" ht="14.15" x14ac:dyDescent="0.35">
      <c r="A111" s="10"/>
      <c r="B111" s="11"/>
      <c r="C111" s="12"/>
      <c r="D111" s="13"/>
      <c r="E111" s="14">
        <f>SUM(E84:E110)</f>
        <v>191100</v>
      </c>
    </row>
    <row r="112" spans="1:5" ht="16.3" x14ac:dyDescent="0.4">
      <c r="A112" s="22" t="str">
        <f>CONCATENATE("Раздел: ", [1]Source!G310)</f>
        <v>Раздел: Санузлы 3 и 4 этажей (8 шт.)</v>
      </c>
      <c r="B112" s="22"/>
      <c r="C112" s="22"/>
      <c r="D112" s="22"/>
      <c r="E112" s="22"/>
    </row>
    <row r="113" spans="1:5" ht="42.45" x14ac:dyDescent="0.35">
      <c r="A113" s="10" t="str">
        <f>[1]Source!E314</f>
        <v>69</v>
      </c>
      <c r="B113" s="11" t="str">
        <f>[1]Source!G314</f>
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</c>
      <c r="C113" s="12" t="str">
        <f>[1]Source!H314</f>
        <v>10 шт.</v>
      </c>
      <c r="D113" s="13">
        <f>[1]Source!I314</f>
        <v>1.6</v>
      </c>
      <c r="E113" s="13">
        <v>3000</v>
      </c>
    </row>
    <row r="114" spans="1:5" ht="42.45" x14ac:dyDescent="0.35">
      <c r="A114" s="10" t="str">
        <f>[1]Source!E315</f>
        <v>69,1</v>
      </c>
      <c r="B114" s="11" t="str">
        <f>[1]Source!G315</f>
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</c>
      <c r="C114" s="12" t="str">
        <f>[1]Source!H315</f>
        <v>шт.</v>
      </c>
      <c r="D114" s="13">
        <f>[1]Source!I315</f>
        <v>16</v>
      </c>
      <c r="E114" s="13"/>
    </row>
    <row r="115" spans="1:5" ht="14.15" x14ac:dyDescent="0.35">
      <c r="A115" s="10" t="str">
        <f>[1]Source!E316</f>
        <v>70</v>
      </c>
      <c r="B115" s="11" t="str">
        <f>[1]Source!G316</f>
        <v>Разборка подвесных потолков из перфорированных или сплошных реек</v>
      </c>
      <c r="C115" s="12" t="str">
        <f>[1]Source!H316</f>
        <v>м2</v>
      </c>
      <c r="D115" s="13">
        <f>[1]Source!I316</f>
        <v>110.8</v>
      </c>
      <c r="E115" s="13">
        <v>7000</v>
      </c>
    </row>
    <row r="116" spans="1:5" ht="14.15" x14ac:dyDescent="0.35">
      <c r="A116" s="10" t="str">
        <f>[1]Source!E317</f>
        <v>71</v>
      </c>
      <c r="B116" s="11" t="str">
        <f>[1]Source!G317</f>
        <v>Монтаж подвесных потолков из алюминиевых реек</v>
      </c>
      <c r="C116" s="12" t="str">
        <f>[1]Source!H317</f>
        <v>100 м2</v>
      </c>
      <c r="D116" s="13">
        <f>[1]Source!I317</f>
        <v>1.1080000000000001</v>
      </c>
      <c r="E116" s="13">
        <v>21000</v>
      </c>
    </row>
    <row r="117" spans="1:5" ht="14.15" x14ac:dyDescent="0.35">
      <c r="A117" s="10" t="str">
        <f>[1]Source!E318</f>
        <v>72</v>
      </c>
      <c r="B117" s="11" t="str">
        <f>[1]Source!G318</f>
        <v>Разборка облицовки стен из керамических глазурованных плиток</v>
      </c>
      <c r="C117" s="12" t="str">
        <f>[1]Source!H318</f>
        <v>100 м2</v>
      </c>
      <c r="D117" s="13">
        <f>[1]Source!I318</f>
        <v>4.1416000000000004</v>
      </c>
      <c r="E117" s="13">
        <v>12000</v>
      </c>
    </row>
    <row r="118" spans="1:5" ht="28.3" x14ac:dyDescent="0.35">
      <c r="A118" s="10" t="str">
        <f>[1]Source!E319</f>
        <v>73</v>
      </c>
      <c r="B118" s="11" t="str">
        <f>[1]Source!G319</f>
        <v>Гладкая облицовка стен (без карнизных, плинтусных и угловых плиток) на клее из сухих смесей по камню и бетону, плитки 1 сорта</v>
      </c>
      <c r="C118" s="12" t="str">
        <f>[1]Source!H319</f>
        <v>100 м2</v>
      </c>
      <c r="D118" s="13">
        <f>[1]Source!I319</f>
        <v>3.2151999999999998</v>
      </c>
      <c r="E118" s="13">
        <v>90000</v>
      </c>
    </row>
    <row r="119" spans="1:5" ht="28.3" x14ac:dyDescent="0.35">
      <c r="A119" s="10" t="str">
        <f>[1]Source!E320</f>
        <v>74</v>
      </c>
      <c r="B119" s="11" t="str">
        <f>[1]Source!G320</f>
        <v>Окраска масляными составами за два раза ранее окрашенных металлических поверхностей стальных труб</v>
      </c>
      <c r="C119" s="12" t="str">
        <f>[1]Source!H320</f>
        <v>100 м2</v>
      </c>
      <c r="D119" s="13">
        <f>[1]Source!I320</f>
        <v>6.0288000000000001E-2</v>
      </c>
      <c r="E119" s="13">
        <v>200</v>
      </c>
    </row>
    <row r="120" spans="1:5" ht="28.3" x14ac:dyDescent="0.35">
      <c r="A120" s="10" t="str">
        <f>[1]Source!E321</f>
        <v>75</v>
      </c>
      <c r="B120" s="11" t="str">
        <f>[1]Source!G321</f>
        <v>Окраска масляными составами за два раза ранее окрашенных металлических поверхностей радиаторов и ребристых труб</v>
      </c>
      <c r="C120" s="12" t="str">
        <f>[1]Source!H321</f>
        <v>100 м2</v>
      </c>
      <c r="D120" s="13">
        <f>[1]Source!I321</f>
        <v>0.112</v>
      </c>
      <c r="E120" s="13">
        <v>700</v>
      </c>
    </row>
    <row r="121" spans="1:5" ht="14.15" x14ac:dyDescent="0.35">
      <c r="A121" s="10" t="str">
        <f>[1]Source!E322</f>
        <v>76</v>
      </c>
      <c r="B121" s="11" t="str">
        <f>[1]Source!G322</f>
        <v>Смена умывальников (без стоимости умывальника)</v>
      </c>
      <c r="C121" s="12" t="str">
        <f>[1]Source!H322</f>
        <v>100 компл.</v>
      </c>
      <c r="D121" s="13">
        <f>[1]Source!I322</f>
        <v>0.24</v>
      </c>
      <c r="E121" s="13"/>
    </row>
    <row r="122" spans="1:5" ht="14.15" x14ac:dyDescent="0.35">
      <c r="A122" s="10" t="str">
        <f>[1]Source!E323</f>
        <v>76,1</v>
      </c>
      <c r="B122" s="11" t="str">
        <f>[1]Source!G323</f>
        <v>Умывальники керамические полукруглые, типа "Водолей"</v>
      </c>
      <c r="C122" s="12" t="str">
        <f>[1]Source!H323</f>
        <v>шт.</v>
      </c>
      <c r="D122" s="13">
        <f>[1]Source!I323</f>
        <v>-24</v>
      </c>
      <c r="E122" s="13"/>
    </row>
    <row r="123" spans="1:5" ht="14.15" x14ac:dyDescent="0.35">
      <c r="A123" s="10" t="str">
        <f>[1]Source!E324</f>
        <v>77</v>
      </c>
      <c r="B123" s="11" t="str">
        <f>[1]Source!G324</f>
        <v>Смена унитаза с бачком (без стоимости унитаза)</v>
      </c>
      <c r="C123" s="12" t="str">
        <f>[1]Source!H324</f>
        <v>100 компл.</v>
      </c>
      <c r="D123" s="13">
        <f>[1]Source!I324</f>
        <v>0.32</v>
      </c>
      <c r="E123" s="13">
        <v>6500</v>
      </c>
    </row>
    <row r="124" spans="1:5" ht="28.3" x14ac:dyDescent="0.35">
      <c r="A124" s="10" t="str">
        <f>[1]Source!E325</f>
        <v>77,1</v>
      </c>
      <c r="B124" s="11" t="str">
        <f>[1]Source!G325</f>
        <v>Унитазы керамические тарельчатые, комплект с отдельной полочкой в комплекте с запорной арматурой и бачком, размер 700х580х360 мм</v>
      </c>
      <c r="C124" s="12" t="str">
        <f>[1]Source!H325</f>
        <v>компл.</v>
      </c>
      <c r="D124" s="13">
        <f>[1]Source!I325</f>
        <v>-32</v>
      </c>
      <c r="E124" s="13"/>
    </row>
    <row r="125" spans="1:5" ht="14.15" x14ac:dyDescent="0.35">
      <c r="A125" s="10" t="str">
        <f>[1]Source!E326</f>
        <v>78</v>
      </c>
      <c r="B125" s="11" t="str">
        <f>[1]Source!G326</f>
        <v>Смена ПВХ канализационных труб, диаметром 100 мм</v>
      </c>
      <c r="C125" s="12" t="str">
        <f>[1]Source!H326</f>
        <v>100 м</v>
      </c>
      <c r="D125" s="13">
        <f>[1]Source!I326</f>
        <v>0.32</v>
      </c>
      <c r="E125" s="13">
        <v>1500</v>
      </c>
    </row>
    <row r="126" spans="1:5" ht="28.3" x14ac:dyDescent="0.35">
      <c r="A126" s="10" t="str">
        <f>[1]Source!E327</f>
        <v>79</v>
      </c>
      <c r="B126" s="11" t="str">
        <f>[1]Source!G327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126" s="12" t="str">
        <f>[1]Source!H327</f>
        <v>100 м2</v>
      </c>
      <c r="D126" s="13">
        <f>[1]Source!I327</f>
        <v>0.38678400000000002</v>
      </c>
      <c r="E126" s="13">
        <v>3000</v>
      </c>
    </row>
    <row r="127" spans="1:5" ht="42.45" x14ac:dyDescent="0.35">
      <c r="A127" s="10" t="str">
        <f>[1]Source!E328</f>
        <v>80</v>
      </c>
      <c r="B127" s="11" t="str">
        <f>[1]Source!G328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127" s="12" t="str">
        <f>[1]Source!H328</f>
        <v>100 м2</v>
      </c>
      <c r="D127" s="13">
        <f>[1]Source!I328</f>
        <v>0.1298</v>
      </c>
      <c r="E127" s="13">
        <v>200</v>
      </c>
    </row>
    <row r="128" spans="1:5" ht="28.3" x14ac:dyDescent="0.35">
      <c r="A128" s="10" t="str">
        <f>[1]Source!E329</f>
        <v>80,1</v>
      </c>
      <c r="B128" s="11" t="str">
        <f>[1]Source!G329</f>
        <v>Краски водно-дисперсионные акриловые износостойкие, интерьерные, моющиеся, типа ВД-АК-210, белые</v>
      </c>
      <c r="C128" s="12" t="str">
        <f>[1]Source!H329</f>
        <v>кг</v>
      </c>
      <c r="D128" s="13">
        <f>[1]Source!I329</f>
        <v>3.2190400000000001</v>
      </c>
      <c r="E128" s="13"/>
    </row>
    <row r="129" spans="1:5" ht="14.15" x14ac:dyDescent="0.35">
      <c r="A129" s="10" t="str">
        <f>[1]Source!E330</f>
        <v>81</v>
      </c>
      <c r="B129" s="11" t="str">
        <f>[1]Source!G330</f>
        <v>Разборка покрытий из керамических плиток</v>
      </c>
      <c r="C129" s="12" t="str">
        <f>[1]Source!H330</f>
        <v>100 м2</v>
      </c>
      <c r="D129" s="13">
        <f>[1]Source!I330</f>
        <v>1.1080000000000001</v>
      </c>
      <c r="E129" s="13">
        <v>4500</v>
      </c>
    </row>
    <row r="130" spans="1:5" ht="14.15" x14ac:dyDescent="0.35">
      <c r="A130" s="10" t="str">
        <f>[1]Source!E331</f>
        <v>82</v>
      </c>
      <c r="B130" s="11" t="str">
        <f>[1]Source!G331</f>
        <v>Разборка цементных покрытий, толщина 30 мм</v>
      </c>
      <c r="C130" s="12" t="str">
        <f>[1]Source!H331</f>
        <v>100 м2</v>
      </c>
      <c r="D130" s="13">
        <f>[1]Source!I331</f>
        <v>1.1080000000000001</v>
      </c>
      <c r="E130" s="13">
        <v>3000</v>
      </c>
    </row>
    <row r="131" spans="1:5" ht="14.15" x14ac:dyDescent="0.35">
      <c r="A131" s="10" t="str">
        <f>[1]Source!E332</f>
        <v>83</v>
      </c>
      <c r="B131" s="11" t="str">
        <f>[1]Source!G332</f>
        <v>исключается на каждые 5 мм изменения толщины покрытия к поз. 10-3304-1-1</v>
      </c>
      <c r="C131" s="12" t="str">
        <f>[1]Source!H332</f>
        <v>100 м2</v>
      </c>
      <c r="D131" s="13">
        <f>[1]Source!I332</f>
        <v>-1.1080000000000001</v>
      </c>
      <c r="E131" s="13"/>
    </row>
    <row r="132" spans="1:5" ht="28.3" x14ac:dyDescent="0.35">
      <c r="A132" s="10" t="str">
        <f>[1]Source!E333</f>
        <v>84</v>
      </c>
      <c r="B132" s="11" t="str">
        <f>[1]Source!G333</f>
        <v>Разборка гидроизоляции внутренних помещений (душевых, санузлов, подвала и т.д.) - до трех слоев</v>
      </c>
      <c r="C132" s="12" t="str">
        <f>[1]Source!H333</f>
        <v>100 м2</v>
      </c>
      <c r="D132" s="13">
        <f>[1]Source!I333</f>
        <v>1.1080000000000001</v>
      </c>
      <c r="E132" s="13">
        <v>1500</v>
      </c>
    </row>
    <row r="133" spans="1:5" ht="28.3" x14ac:dyDescent="0.35">
      <c r="A133" s="10" t="str">
        <f>[1]Source!E334</f>
        <v>85</v>
      </c>
      <c r="B133" s="11" t="str">
        <f>[1]Source!G334</f>
        <v>Устройство первого слоя оклеечной гидроизоляции рулонными материалами на мастике резино-битумной</v>
      </c>
      <c r="C133" s="12" t="str">
        <f>[1]Source!H334</f>
        <v>100 м2</v>
      </c>
      <c r="D133" s="13">
        <f>[1]Source!I334</f>
        <v>1.1080000000000001</v>
      </c>
      <c r="E133" s="13">
        <v>4000</v>
      </c>
    </row>
    <row r="134" spans="1:5" ht="14.15" x14ac:dyDescent="0.35">
      <c r="A134" s="10" t="str">
        <f>[1]Source!E335</f>
        <v>86</v>
      </c>
      <c r="B134" s="11" t="str">
        <f>[1]Source!G335</f>
        <v>Добавляется на каждый последующий слой к поз.10-3203-1-3</v>
      </c>
      <c r="C134" s="12" t="str">
        <f>[1]Source!H335</f>
        <v>100 м2</v>
      </c>
      <c r="D134" s="13">
        <f>[1]Source!I335</f>
        <v>1.1080000000000001</v>
      </c>
      <c r="E134" s="13">
        <v>2200</v>
      </c>
    </row>
    <row r="135" spans="1:5" ht="14.15" x14ac:dyDescent="0.35">
      <c r="A135" s="10" t="str">
        <f>[1]Source!E336</f>
        <v>87</v>
      </c>
      <c r="B135" s="11" t="str">
        <f>[1]Source!G336</f>
        <v>Устройство стяжек цементных толщиной 20 мм</v>
      </c>
      <c r="C135" s="12" t="str">
        <f>[1]Source!H336</f>
        <v>100 м2</v>
      </c>
      <c r="D135" s="13">
        <f>[1]Source!I336</f>
        <v>1.1080000000000001</v>
      </c>
      <c r="E135" s="13">
        <v>4500</v>
      </c>
    </row>
    <row r="136" spans="1:5" ht="42.45" x14ac:dyDescent="0.35">
      <c r="A136" s="10" t="str">
        <f>[1]Source!E337</f>
        <v>88</v>
      </c>
      <c r="B136" s="11" t="str">
        <f>[1]Source!G337</f>
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</c>
      <c r="C136" s="12" t="str">
        <f>[1]Source!H337</f>
        <v>100 м2</v>
      </c>
      <c r="D136" s="13">
        <f>[1]Source!I337</f>
        <v>1.1080000000000001</v>
      </c>
      <c r="E136" s="13">
        <v>25000</v>
      </c>
    </row>
    <row r="137" spans="1:5" ht="14.15" x14ac:dyDescent="0.35">
      <c r="A137" s="10" t="str">
        <f>[1]Source!E338</f>
        <v>89</v>
      </c>
      <c r="B137" s="11" t="str">
        <f>[1]Source!G338</f>
        <v>Разборка перегородок из гипсовых плит</v>
      </c>
      <c r="C137" s="12" t="str">
        <f>[1]Source!H338</f>
        <v>100 м2</v>
      </c>
      <c r="D137" s="13">
        <f>[1]Source!I338</f>
        <v>0.48068</v>
      </c>
      <c r="E137" s="13">
        <v>3200</v>
      </c>
    </row>
    <row r="138" spans="1:5" ht="28.3" x14ac:dyDescent="0.35">
      <c r="A138" s="10" t="str">
        <f>[1]Source!E339</f>
        <v>90</v>
      </c>
      <c r="B138" s="11" t="str">
        <f>[1]Source!G339</f>
        <v>Устройство перегородок каркасно-филенчатых в санузлах (без стоимости щитов)</v>
      </c>
      <c r="C138" s="12" t="str">
        <f>[1]Source!H339</f>
        <v>100 м2</v>
      </c>
      <c r="D138" s="13">
        <f>[1]Source!I339</f>
        <v>1.0992</v>
      </c>
      <c r="E138" s="13">
        <v>7000</v>
      </c>
    </row>
    <row r="139" spans="1:5" ht="42.45" x14ac:dyDescent="0.35">
      <c r="A139" s="10" t="str">
        <f>[1]Source!E340</f>
        <v>90,1</v>
      </c>
      <c r="B139" s="11" t="str">
        <f>[1]Source!G340</f>
        <v>Сантехнические перегородки для санузлов из ЛДСП серии "ПФ 25М стандарт" (к комплекте с алюминевыми профилями, защелками врезными, петлями, ручками-кнопками)</v>
      </c>
      <c r="C139" s="12" t="str">
        <f>[1]Source!H340</f>
        <v>м2</v>
      </c>
      <c r="D139" s="13">
        <f>[1]Source!I340</f>
        <v>109.92</v>
      </c>
      <c r="E139" s="13"/>
    </row>
    <row r="140" spans="1:5" ht="14.15" x14ac:dyDescent="0.35">
      <c r="A140" s="10"/>
      <c r="B140" s="11"/>
      <c r="C140" s="12"/>
      <c r="D140" s="13"/>
      <c r="E140" s="14">
        <f>SUM(E113:E139)</f>
        <v>200000</v>
      </c>
    </row>
    <row r="141" spans="1:5" ht="16.3" x14ac:dyDescent="0.4">
      <c r="A141" s="22" t="str">
        <f>CONCATENATE("Раздел: ", [1]Source!G371)</f>
        <v>Раздел: 1 Этаж. Санузел для инвалидов.</v>
      </c>
      <c r="B141" s="22"/>
      <c r="C141" s="22"/>
      <c r="D141" s="22"/>
      <c r="E141" s="22"/>
    </row>
    <row r="142" spans="1:5" ht="42.45" x14ac:dyDescent="0.35">
      <c r="A142" s="10" t="str">
        <f>[1]Source!E375</f>
        <v>91</v>
      </c>
      <c r="B142" s="11" t="str">
        <f>[1]Source!G375</f>
        <v>Замена электроосветительной арматуры с люминесцентными лампами с числом ламп до двух (без стоимости материалов) (демонтируем и ставим на место)</v>
      </c>
      <c r="C142" s="12" t="str">
        <f>[1]Source!H375</f>
        <v>10 шт.</v>
      </c>
      <c r="D142" s="13">
        <f>[1]Source!I375</f>
        <v>0.2</v>
      </c>
      <c r="E142" s="13">
        <v>500</v>
      </c>
    </row>
    <row r="143" spans="1:5" ht="42.45" x14ac:dyDescent="0.35">
      <c r="A143" s="10" t="str">
        <f>[1]Source!E376</f>
        <v>91,1</v>
      </c>
      <c r="B143" s="11" t="str">
        <f>[1]Source!G376</f>
        <v>Светильники светодиодные линейные, потребляемая мощность 47 Вт, световой поток 3720 Лм, цветовая температура 5000 К, степень защиты IP65, габаритные размеры 1280х135х100 мм, тип ССП01-012</v>
      </c>
      <c r="C143" s="12" t="str">
        <f>[1]Source!H376</f>
        <v>шт.</v>
      </c>
      <c r="D143" s="13">
        <f>[1]Source!I376</f>
        <v>2</v>
      </c>
      <c r="E143" s="10"/>
    </row>
    <row r="144" spans="1:5" ht="14.15" x14ac:dyDescent="0.35">
      <c r="A144" s="10" t="str">
        <f>[1]Source!E377</f>
        <v>92</v>
      </c>
      <c r="B144" s="11" t="str">
        <f>[1]Source!G377</f>
        <v>Разборка подвесных потолков из перфорированных или сплошных реек</v>
      </c>
      <c r="C144" s="12" t="str">
        <f>[1]Source!H377</f>
        <v>м2</v>
      </c>
      <c r="D144" s="13">
        <f>[1]Source!I377</f>
        <v>13.85</v>
      </c>
      <c r="E144" s="13">
        <v>1000</v>
      </c>
    </row>
    <row r="145" spans="1:5" ht="14.15" x14ac:dyDescent="0.35">
      <c r="A145" s="10" t="str">
        <f>[1]Source!E378</f>
        <v>93</v>
      </c>
      <c r="B145" s="11" t="str">
        <f>[1]Source!G378</f>
        <v>Монтаж подвесных потолков из алюминиевых реек</v>
      </c>
      <c r="C145" s="12" t="str">
        <f>[1]Source!H378</f>
        <v>100 м2</v>
      </c>
      <c r="D145" s="13">
        <f>[1]Source!I378</f>
        <v>0.13850000000000001</v>
      </c>
      <c r="E145" s="13">
        <v>2000</v>
      </c>
    </row>
    <row r="146" spans="1:5" ht="14.15" x14ac:dyDescent="0.35">
      <c r="A146" s="10" t="str">
        <f>[1]Source!E379</f>
        <v>94</v>
      </c>
      <c r="B146" s="11" t="str">
        <f>[1]Source!G379</f>
        <v>Разборка облицовки стен из керамических глазурованных плиток</v>
      </c>
      <c r="C146" s="12" t="str">
        <f>[1]Source!H379</f>
        <v>100 м2</v>
      </c>
      <c r="D146" s="13">
        <f>[1]Source!I379</f>
        <v>0.51770000000000005</v>
      </c>
      <c r="E146" s="13">
        <v>2000</v>
      </c>
    </row>
    <row r="147" spans="1:5" ht="28.3" x14ac:dyDescent="0.35">
      <c r="A147" s="10" t="str">
        <f>[1]Source!E380</f>
        <v>95</v>
      </c>
      <c r="B147" s="11" t="str">
        <f>[1]Source!G380</f>
        <v>Гладкая облицовка стен (без карнизных, плинтусных и угловых плиток) на клее из сухих смесей по камню и бетону, плитки 1 сорта</v>
      </c>
      <c r="C147" s="12" t="str">
        <f>[1]Source!H380</f>
        <v>100 м2</v>
      </c>
      <c r="D147" s="13">
        <f>[1]Source!I380</f>
        <v>0.51770000000000005</v>
      </c>
      <c r="E147" s="13">
        <v>15000</v>
      </c>
    </row>
    <row r="148" spans="1:5" ht="28.3" x14ac:dyDescent="0.35">
      <c r="A148" s="10" t="str">
        <f>[1]Source!E381</f>
        <v>96</v>
      </c>
      <c r="B148" s="11" t="str">
        <f>[1]Source!G381</f>
        <v>Окраска масляными составами за два раза ранее окрашенных металлических поверхностей стальных труб</v>
      </c>
      <c r="C148" s="12" t="str">
        <f>[1]Source!H381</f>
        <v>100 м2</v>
      </c>
      <c r="D148" s="13">
        <f>[1]Source!I381</f>
        <v>7.5360000000000002E-3</v>
      </c>
      <c r="E148" s="13">
        <v>50</v>
      </c>
    </row>
    <row r="149" spans="1:5" ht="28.3" x14ac:dyDescent="0.35">
      <c r="A149" s="10" t="str">
        <f>[1]Source!E382</f>
        <v>97</v>
      </c>
      <c r="B149" s="11" t="str">
        <f>[1]Source!G382</f>
        <v>Окраска масляными составами за два раза ранее окрашенных металлических поверхностей радиаторов и ребристых труб</v>
      </c>
      <c r="C149" s="12" t="str">
        <f>[1]Source!H382</f>
        <v>100 м2</v>
      </c>
      <c r="D149" s="13">
        <f>[1]Source!I382</f>
        <v>1.4E-2</v>
      </c>
      <c r="E149" s="13">
        <v>100</v>
      </c>
    </row>
    <row r="150" spans="1:5" ht="14.15" x14ac:dyDescent="0.35">
      <c r="A150" s="10" t="str">
        <f>[1]Source!E383</f>
        <v>98</v>
      </c>
      <c r="B150" s="11" t="str">
        <f>[1]Source!G383</f>
        <v>Смена умывальников (без стоимости умывальника)</v>
      </c>
      <c r="C150" s="12" t="str">
        <f>[1]Source!H383</f>
        <v>100 компл.</v>
      </c>
      <c r="D150" s="13">
        <f>[1]Source!I383</f>
        <v>0.04</v>
      </c>
      <c r="E150" s="13">
        <v>800</v>
      </c>
    </row>
    <row r="151" spans="1:5" ht="14.15" x14ac:dyDescent="0.35">
      <c r="A151" s="10" t="str">
        <f>[1]Source!E384</f>
        <v>98,1</v>
      </c>
      <c r="B151" s="11" t="str">
        <f>[1]Source!G384</f>
        <v>Умывальники керамические полукруглые, типа "Водолей"</v>
      </c>
      <c r="C151" s="12" t="str">
        <f>[1]Source!H384</f>
        <v>шт.</v>
      </c>
      <c r="D151" s="13">
        <f>[1]Source!I384</f>
        <v>-4</v>
      </c>
      <c r="E151" s="13"/>
    </row>
    <row r="152" spans="1:5" ht="14.15" x14ac:dyDescent="0.35">
      <c r="A152" s="10" t="str">
        <f>[1]Source!E385</f>
        <v>99</v>
      </c>
      <c r="B152" s="11" t="str">
        <f>[1]Source!G385</f>
        <v>Смена унитаза с бачком (без стоимости унитаза)</v>
      </c>
      <c r="C152" s="12" t="str">
        <f>[1]Source!H385</f>
        <v>100 компл.</v>
      </c>
      <c r="D152" s="13">
        <f>[1]Source!I385</f>
        <v>0.02</v>
      </c>
      <c r="E152" s="13">
        <v>400</v>
      </c>
    </row>
    <row r="153" spans="1:5" ht="28.3" x14ac:dyDescent="0.35">
      <c r="A153" s="10" t="str">
        <f>[1]Source!E386</f>
        <v>99,1</v>
      </c>
      <c r="B153" s="11" t="str">
        <f>[1]Source!G386</f>
        <v>Унитазы керамические тарельчатые, комплект с отдельной полочкой в комплекте с запорной арматурой и бачком, размер 700х580х360 мм</v>
      </c>
      <c r="C153" s="12" t="str">
        <f>[1]Source!H386</f>
        <v>компл.</v>
      </c>
      <c r="D153" s="13">
        <f>[1]Source!I386</f>
        <v>-2</v>
      </c>
      <c r="E153" s="13"/>
    </row>
    <row r="154" spans="1:5" ht="14.15" x14ac:dyDescent="0.35">
      <c r="A154" s="10" t="str">
        <f>[1]Source!E387</f>
        <v>100</v>
      </c>
      <c r="B154" s="11" t="str">
        <f>[1]Source!G387</f>
        <v>Смена ПВХ канализационных труб, диаметром 100 мм</v>
      </c>
      <c r="C154" s="12" t="str">
        <f>[1]Source!H387</f>
        <v>100 м</v>
      </c>
      <c r="D154" s="13">
        <f>[1]Source!I387</f>
        <v>0.04</v>
      </c>
      <c r="E154" s="13">
        <v>200</v>
      </c>
    </row>
    <row r="155" spans="1:5" ht="28.3" x14ac:dyDescent="0.35">
      <c r="A155" s="10" t="str">
        <f>[1]Source!E388</f>
        <v>101</v>
      </c>
      <c r="B155" s="11" t="str">
        <f>[1]Source!G388</f>
        <v>Улучшенная масляная окраска окон разбеленным колером с расчисткой старой краски до 35% (к=2,8 Т.Ч. п. 2. 2. 7) учтена окраска подоконников</v>
      </c>
      <c r="C155" s="12" t="str">
        <f>[1]Source!H388</f>
        <v>100 м2</v>
      </c>
      <c r="D155" s="13">
        <f>[1]Source!I388</f>
        <v>4.8348000000000002E-2</v>
      </c>
      <c r="E155" s="13">
        <v>500</v>
      </c>
    </row>
    <row r="156" spans="1:5" ht="42.45" x14ac:dyDescent="0.35">
      <c r="A156" s="10" t="str">
        <f>[1]Source!E389</f>
        <v>102</v>
      </c>
      <c r="B156" s="11" t="str">
        <f>[1]Source!G389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(откосы)</v>
      </c>
      <c r="C156" s="12" t="str">
        <f>[1]Source!H389</f>
        <v>100 м2</v>
      </c>
      <c r="D156" s="13">
        <f>[1]Source!I389</f>
        <v>1.6225E-2</v>
      </c>
      <c r="E156" s="13">
        <v>100</v>
      </c>
    </row>
    <row r="157" spans="1:5" ht="28.3" x14ac:dyDescent="0.35">
      <c r="A157" s="10" t="str">
        <f>[1]Source!E390</f>
        <v>102,1</v>
      </c>
      <c r="B157" s="11" t="str">
        <f>[1]Source!G390</f>
        <v>Краски водно-дисперсионные акриловые износостойкие, интерьерные, моющиеся, типа ВД-АК-210, белые</v>
      </c>
      <c r="C157" s="12" t="str">
        <f>[1]Source!H390</f>
        <v>кг</v>
      </c>
      <c r="D157" s="13">
        <f>[1]Source!I390</f>
        <v>0.40238000000000002</v>
      </c>
      <c r="E157" s="13"/>
    </row>
    <row r="158" spans="1:5" ht="14.15" x14ac:dyDescent="0.35">
      <c r="A158" s="10" t="str">
        <f>[1]Source!E391</f>
        <v>103</v>
      </c>
      <c r="B158" s="11" t="str">
        <f>[1]Source!G391</f>
        <v>Разборка покрытий из керамических плиток</v>
      </c>
      <c r="C158" s="12" t="str">
        <f>[1]Source!H391</f>
        <v>100 м2</v>
      </c>
      <c r="D158" s="13">
        <f>[1]Source!I391</f>
        <v>0.13850000000000001</v>
      </c>
      <c r="E158" s="13">
        <v>1000</v>
      </c>
    </row>
    <row r="159" spans="1:5" ht="14.15" x14ac:dyDescent="0.35">
      <c r="A159" s="10" t="str">
        <f>[1]Source!E392</f>
        <v>104</v>
      </c>
      <c r="B159" s="11" t="str">
        <f>[1]Source!G392</f>
        <v>Разборка цементных покрытий, толщина 30 мм</v>
      </c>
      <c r="C159" s="12" t="str">
        <f>[1]Source!H392</f>
        <v>100 м2</v>
      </c>
      <c r="D159" s="13">
        <f>[1]Source!I392</f>
        <v>0.13850000000000001</v>
      </c>
      <c r="E159" s="13">
        <v>500</v>
      </c>
    </row>
    <row r="160" spans="1:5" ht="14.15" x14ac:dyDescent="0.35">
      <c r="A160" s="10" t="str">
        <f>[1]Source!E393</f>
        <v>105</v>
      </c>
      <c r="B160" s="11" t="str">
        <f>[1]Source!G393</f>
        <v>исключается на каждые 5 мм изменения толщины покрытия к поз. 10-3304-1-1</v>
      </c>
      <c r="C160" s="12" t="str">
        <f>[1]Source!H393</f>
        <v>100 м2</v>
      </c>
      <c r="D160" s="13">
        <f>[1]Source!I393</f>
        <v>-0.13850000000000001</v>
      </c>
      <c r="E160" s="13"/>
    </row>
    <row r="161" spans="1:5" ht="28.3" x14ac:dyDescent="0.35">
      <c r="A161" s="10" t="str">
        <f>[1]Source!E394</f>
        <v>106</v>
      </c>
      <c r="B161" s="11" t="str">
        <f>[1]Source!G394</f>
        <v>Разборка гидроизоляции внутренних помещений (душевых, санузлов, подвала и т.д.) - до трех слоев</v>
      </c>
      <c r="C161" s="12" t="str">
        <f>[1]Source!H394</f>
        <v>100 м2</v>
      </c>
      <c r="D161" s="13">
        <f>[1]Source!I394</f>
        <v>0.13850000000000001</v>
      </c>
      <c r="E161" s="13">
        <v>200</v>
      </c>
    </row>
    <row r="162" spans="1:5" ht="28.3" x14ac:dyDescent="0.35">
      <c r="A162" s="10" t="str">
        <f>[1]Source!E395</f>
        <v>107</v>
      </c>
      <c r="B162" s="11" t="str">
        <f>[1]Source!G395</f>
        <v>Устройство первого слоя оклеечной гидроизоляции рулонными материалами на мастике резино-битумной</v>
      </c>
      <c r="C162" s="12" t="str">
        <f>[1]Source!H395</f>
        <v>100 м2</v>
      </c>
      <c r="D162" s="13">
        <f>[1]Source!I395</f>
        <v>0.13850000000000001</v>
      </c>
      <c r="E162" s="13">
        <v>600</v>
      </c>
    </row>
    <row r="163" spans="1:5" ht="14.15" x14ac:dyDescent="0.35">
      <c r="A163" s="10" t="str">
        <f>[1]Source!E396</f>
        <v>108</v>
      </c>
      <c r="B163" s="11" t="str">
        <f>[1]Source!G396</f>
        <v>Добавляется на каждый последующий слой к поз.10-3203-1-3</v>
      </c>
      <c r="C163" s="12" t="str">
        <f>[1]Source!H396</f>
        <v>100 м2</v>
      </c>
      <c r="D163" s="13">
        <f>[1]Source!I396</f>
        <v>0.13850000000000001</v>
      </c>
      <c r="E163" s="13">
        <v>300</v>
      </c>
    </row>
    <row r="164" spans="1:5" ht="14.15" x14ac:dyDescent="0.35">
      <c r="A164" s="10" t="str">
        <f>[1]Source!E397</f>
        <v>109</v>
      </c>
      <c r="B164" s="11" t="str">
        <f>[1]Source!G397</f>
        <v>Устройство стяжек цементных толщиной 20 мм</v>
      </c>
      <c r="C164" s="12" t="str">
        <f>[1]Source!H397</f>
        <v>100 м2</v>
      </c>
      <c r="D164" s="13">
        <f>[1]Source!I397</f>
        <v>0.13850000000000001</v>
      </c>
      <c r="E164" s="13"/>
    </row>
    <row r="165" spans="1:5" ht="42.45" x14ac:dyDescent="0.35">
      <c r="A165" s="10" t="str">
        <f>[1]Source!E398</f>
        <v>110</v>
      </c>
      <c r="B165" s="11" t="str">
        <f>[1]Source!G398</f>
        <v>Устройство полов из керамических крупноразмерных плиток типа керамогранит - на клее из сухих смесей толщиной клеевого слоя 4 мм с затиркой швов / смеси для плиточных работ марки B12,5 (M150)</v>
      </c>
      <c r="C165" s="12" t="str">
        <f>[1]Source!H398</f>
        <v>100 м2</v>
      </c>
      <c r="D165" s="13">
        <f>[1]Source!I398</f>
        <v>0.13850000000000001</v>
      </c>
      <c r="E165" s="13">
        <v>3500</v>
      </c>
    </row>
    <row r="166" spans="1:5" ht="14.15" x14ac:dyDescent="0.35">
      <c r="A166" s="10" t="str">
        <f>[1]Source!E399</f>
        <v>111</v>
      </c>
      <c r="B166" s="11" t="str">
        <f>[1]Source!G399</f>
        <v>Разборка деревянных заполнений проемов дверных, воротных</v>
      </c>
      <c r="C166" s="12" t="str">
        <f>[1]Source!H399</f>
        <v>100 м2</v>
      </c>
      <c r="D166" s="13">
        <f>[1]Source!I399</f>
        <v>3.4000000000000002E-2</v>
      </c>
      <c r="E166" s="13">
        <v>200</v>
      </c>
    </row>
    <row r="167" spans="1:5" ht="42.45" x14ac:dyDescent="0.35">
      <c r="A167" s="10" t="str">
        <f>[1]Source!E400</f>
        <v>112</v>
      </c>
      <c r="B167" s="11" t="str">
        <f>[1]Source!G400</f>
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</c>
      <c r="C167" s="12" t="str">
        <f>[1]Source!H400</f>
        <v>100 м2</v>
      </c>
      <c r="D167" s="13">
        <f>[1]Source!I400</f>
        <v>3.4000000000000002E-2</v>
      </c>
      <c r="E167" s="13">
        <v>2000</v>
      </c>
    </row>
    <row r="168" spans="1:5" ht="14.15" x14ac:dyDescent="0.35">
      <c r="A168" s="10" t="str">
        <f>[1]Source!E401</f>
        <v>112,1</v>
      </c>
      <c r="B168" s="11" t="str">
        <f>[1]Source!G401</f>
        <v>Замок врезной ЗВ4-14</v>
      </c>
      <c r="C168" s="12" t="str">
        <f>[1]Source!H401</f>
        <v>компл.</v>
      </c>
      <c r="D168" s="13">
        <f>[1]Source!I401</f>
        <v>2</v>
      </c>
      <c r="E168" s="13"/>
    </row>
    <row r="169" spans="1:5" ht="42.45" x14ac:dyDescent="0.35">
      <c r="A169" s="10" t="str">
        <f>[1]Source!E402</f>
        <v>112,2</v>
      </c>
      <c r="B169" s="11" t="str">
        <f>[1]Source!G402</f>
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ДГ21-7, площадь 1,39 м2</v>
      </c>
      <c r="C169" s="12" t="str">
        <f>[1]Source!H402</f>
        <v>м2</v>
      </c>
      <c r="D169" s="13">
        <f>[1]Source!I402</f>
        <v>1.39</v>
      </c>
      <c r="E169" s="13"/>
    </row>
    <row r="170" spans="1:5" ht="42.45" x14ac:dyDescent="0.35">
      <c r="A170" s="10" t="str">
        <f>[1]Source!E403</f>
        <v>112,3</v>
      </c>
      <c r="B170" s="11" t="str">
        <f>[1]Source!G403</f>
        <v>Блоки дверные внутренние, однопольные, глухие, со сплошным заполнением щита, облицованные шпоном строганным твердолиственных и ценных пород, со скобяными приборами, марка ДГ21-10, площадь 2,01 м2</v>
      </c>
      <c r="C170" s="12" t="str">
        <f>[1]Source!H403</f>
        <v>м2</v>
      </c>
      <c r="D170" s="13">
        <f>[1]Source!I403</f>
        <v>2.0099999999999998</v>
      </c>
      <c r="E170" s="13"/>
    </row>
    <row r="171" spans="1:5" ht="14.15" x14ac:dyDescent="0.35">
      <c r="A171" s="10"/>
      <c r="B171" s="11"/>
      <c r="C171" s="12"/>
      <c r="D171" s="13"/>
      <c r="E171" s="14">
        <f>SUM(E142:E170)</f>
        <v>30950</v>
      </c>
    </row>
    <row r="172" spans="1:5" ht="16.3" x14ac:dyDescent="0.4">
      <c r="A172" s="22" t="str">
        <f>CONCATENATE("Раздел: ", [1]Source!G434)</f>
        <v>Раздел: Лестничные клетка  А</v>
      </c>
      <c r="B172" s="22"/>
      <c r="C172" s="22"/>
      <c r="D172" s="22"/>
      <c r="E172" s="22"/>
    </row>
    <row r="173" spans="1:5" ht="56.6" x14ac:dyDescent="0.35">
      <c r="A173" s="10" t="str">
        <f>[1]Source!E438</f>
        <v>113</v>
      </c>
      <c r="B173" s="11" t="str">
        <f>[1]Source!G438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</c>
      <c r="C173" s="12" t="str">
        <f>[1]Source!H438</f>
        <v>100 м2</v>
      </c>
      <c r="D173" s="13">
        <f>[1]Source!I438</f>
        <v>0.3866</v>
      </c>
      <c r="E173" s="13">
        <v>6000</v>
      </c>
    </row>
    <row r="174" spans="1:5" ht="28.3" x14ac:dyDescent="0.35">
      <c r="A174" s="10" t="str">
        <f>[1]Source!E439</f>
        <v>114</v>
      </c>
      <c r="B174" s="11" t="str">
        <f>[1]Source!G439</f>
        <v>Добавляется на окраску поливинилацетатными красками стеклообоев на каждый последующий слой к поз. 13-3303-5-1, 13-3303-5-2</v>
      </c>
      <c r="C174" s="12" t="str">
        <f>[1]Source!H439</f>
        <v>100 м2</v>
      </c>
      <c r="D174" s="13">
        <f>[1]Source!I439</f>
        <v>0.3866</v>
      </c>
      <c r="E174" s="13">
        <v>200</v>
      </c>
    </row>
    <row r="175" spans="1:5" ht="42.45" x14ac:dyDescent="0.35">
      <c r="A175" s="10" t="str">
        <f>[1]Source!E440</f>
        <v>115</v>
      </c>
      <c r="B175" s="11" t="str">
        <f>[1]Source!G440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(80%)</v>
      </c>
      <c r="C175" s="12" t="str">
        <f>[1]Source!H440</f>
        <v>100 м2</v>
      </c>
      <c r="D175" s="13">
        <f>[1]Source!I440</f>
        <v>1.5460700000000001</v>
      </c>
      <c r="E175" s="13">
        <v>25000</v>
      </c>
    </row>
    <row r="176" spans="1:5" ht="28.3" x14ac:dyDescent="0.35">
      <c r="A176" s="10" t="str">
        <f>[1]Source!E441</f>
        <v>116</v>
      </c>
      <c r="B176" s="11" t="str">
        <f>[1]Source!G441</f>
        <v>Добавляется на окраску поливинилацетатными красками стеклообоев на каждый последующий слой к поз. 13-3303-5-1, 13-3303-5-2</v>
      </c>
      <c r="C176" s="12" t="str">
        <f>[1]Source!H441</f>
        <v>100 м2</v>
      </c>
      <c r="D176" s="13">
        <f>[1]Source!I441</f>
        <v>1.5460700000000001</v>
      </c>
      <c r="E176" s="13">
        <v>700</v>
      </c>
    </row>
    <row r="177" spans="1:5" ht="42.45" x14ac:dyDescent="0.35">
      <c r="A177" s="10" t="str">
        <f>[1]Source!E442</f>
        <v>117</v>
      </c>
      <c r="B177" s="11" t="str">
        <f>[1]Source!G442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</c>
      <c r="C177" s="12" t="str">
        <f>[1]Source!H442</f>
        <v>100 м2</v>
      </c>
      <c r="D177" s="13">
        <f>[1]Source!I442</f>
        <v>0.17435</v>
      </c>
      <c r="E177" s="13">
        <v>500</v>
      </c>
    </row>
    <row r="178" spans="1:5" ht="28.3" x14ac:dyDescent="0.35">
      <c r="A178" s="10" t="str">
        <f>[1]Source!E443</f>
        <v>117,1</v>
      </c>
      <c r="B178" s="11" t="str">
        <f>[1]Source!G443</f>
        <v>Краски водно-дисперсионные акриловые износостойкие, интерьерные, моющиеся, типа ВД-АК-210, белые</v>
      </c>
      <c r="C178" s="12" t="str">
        <f>[1]Source!H443</f>
        <v>кг</v>
      </c>
      <c r="D178" s="13">
        <f>[1]Source!I443</f>
        <v>4.3238799999999999</v>
      </c>
      <c r="E178" s="13"/>
    </row>
    <row r="179" spans="1:5" ht="42.45" x14ac:dyDescent="0.35">
      <c r="A179" s="10" t="str">
        <f>[1]Source!E444</f>
        <v>118</v>
      </c>
      <c r="B179" s="11" t="str">
        <f>[1]Source!G444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</c>
      <c r="C179" s="12" t="str">
        <f>[1]Source!H444</f>
        <v>100 м2</v>
      </c>
      <c r="D179" s="13">
        <f>[1]Source!I444</f>
        <v>0.64719499999999996</v>
      </c>
      <c r="E179" s="13">
        <v>1500</v>
      </c>
    </row>
    <row r="180" spans="1:5" ht="28.3" x14ac:dyDescent="0.35">
      <c r="A180" s="10" t="str">
        <f>[1]Source!E445</f>
        <v>118,1</v>
      </c>
      <c r="B180" s="11" t="str">
        <f>[1]Source!G445</f>
        <v>Краски водно-дисперсионные акриловые износостойкие, интерьерные, моющиеся, типа ВД-АК-210, белые</v>
      </c>
      <c r="C180" s="12" t="str">
        <f>[1]Source!H445</f>
        <v>кг</v>
      </c>
      <c r="D180" s="13">
        <f>[1]Source!I445</f>
        <v>16.050436000000001</v>
      </c>
      <c r="E180" s="13"/>
    </row>
    <row r="181" spans="1:5" ht="42.45" x14ac:dyDescent="0.35">
      <c r="A181" s="10" t="str">
        <f>[1]Source!E446</f>
        <v>119</v>
      </c>
      <c r="B181" s="11" t="str">
        <f>[1]Source!G446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</c>
      <c r="C181" s="12" t="str">
        <f>[1]Source!H446</f>
        <v>100 м2</v>
      </c>
      <c r="D181" s="13">
        <f>[1]Source!I446</f>
        <v>0.1148</v>
      </c>
      <c r="E181" s="13">
        <v>300</v>
      </c>
    </row>
    <row r="182" spans="1:5" ht="28.3" x14ac:dyDescent="0.35">
      <c r="A182" s="10" t="str">
        <f>[1]Source!E447</f>
        <v>119,1</v>
      </c>
      <c r="B182" s="11" t="str">
        <f>[1]Source!G447</f>
        <v>Краски водно-дисперсионные акриловые износостойкие, интерьерные и фасадные, влагостойкие, типа ВД-АК-120, белые</v>
      </c>
      <c r="C182" s="12" t="str">
        <f>[1]Source!H447</f>
        <v>кг</v>
      </c>
      <c r="D182" s="13">
        <f>[1]Source!I447</f>
        <v>2.8470399999999998</v>
      </c>
      <c r="E182" s="13"/>
    </row>
    <row r="183" spans="1:5" ht="28.3" x14ac:dyDescent="0.35">
      <c r="A183" s="10" t="str">
        <f>[1]Source!E448</f>
        <v>120</v>
      </c>
      <c r="B183" s="11" t="str">
        <f>[1]Source!G448</f>
        <v>Окраска масляными составами торцов лестничных маршей с расчисткой отстающей краски ( с учетом окраски "галошницы")</v>
      </c>
      <c r="C183" s="12" t="str">
        <f>[1]Source!H448</f>
        <v>100 м2</v>
      </c>
      <c r="D183" s="13">
        <f>[1]Source!I448</f>
        <v>8.8200000000000001E-2</v>
      </c>
      <c r="E183" s="13">
        <v>300</v>
      </c>
    </row>
    <row r="184" spans="1:5" ht="28.3" x14ac:dyDescent="0.35">
      <c r="A184" s="10" t="str">
        <f>[1]Source!E449</f>
        <v>121</v>
      </c>
      <c r="B184" s="11" t="str">
        <f>[1]Source!G449</f>
        <v>Масляная окраска белилами с добавлением колера металлических решеток, переплетов, труб, диаметром менее 50 мм и т.п. за два раза</v>
      </c>
      <c r="C184" s="12" t="str">
        <f>[1]Source!H449</f>
        <v>100 м2</v>
      </c>
      <c r="D184" s="13">
        <f>[1]Source!I449</f>
        <v>0.221</v>
      </c>
      <c r="E184" s="13">
        <v>1000</v>
      </c>
    </row>
    <row r="185" spans="1:5" ht="28.3" x14ac:dyDescent="0.35">
      <c r="A185" s="10" t="str">
        <f>[1]Source!E450</f>
        <v>122</v>
      </c>
      <c r="B185" s="11" t="str">
        <f>[1]Source!G450</f>
        <v>Замена электроосветительной арматуры с люминесцентными лампами с числом ламп до двух (без стоимости материалов)</v>
      </c>
      <c r="C185" s="12" t="str">
        <f>[1]Source!H450</f>
        <v>10 шт.</v>
      </c>
      <c r="D185" s="13">
        <f>[1]Source!I450</f>
        <v>0.8</v>
      </c>
      <c r="E185" s="13">
        <v>1000</v>
      </c>
    </row>
    <row r="186" spans="1:5" ht="42.45" x14ac:dyDescent="0.35">
      <c r="A186" s="10" t="str">
        <f>[1]Source!E451</f>
        <v>122,1</v>
      </c>
      <c r="B186" s="11" t="str">
        <f>[1]Source!G451</f>
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</c>
      <c r="C186" s="12" t="str">
        <f>[1]Source!H451</f>
        <v>шт.</v>
      </c>
      <c r="D186" s="13">
        <f>[1]Source!I451</f>
        <v>8</v>
      </c>
      <c r="E186" s="13"/>
    </row>
    <row r="187" spans="1:5" ht="14.15" x14ac:dyDescent="0.35">
      <c r="A187" s="10" t="str">
        <f>[1]Source!E452</f>
        <v>123</v>
      </c>
      <c r="B187" s="11" t="str">
        <f>[1]Source!G452</f>
        <v>Установка отбойной доски из древесных материалов</v>
      </c>
      <c r="C187" s="12" t="str">
        <f>[1]Source!H452</f>
        <v>м</v>
      </c>
      <c r="D187" s="13">
        <f>[1]Source!I452</f>
        <v>33.99</v>
      </c>
      <c r="E187" s="13">
        <v>1000</v>
      </c>
    </row>
    <row r="188" spans="1:5" ht="14.15" x14ac:dyDescent="0.35">
      <c r="A188" s="10" t="str">
        <f>[1]Source!E453</f>
        <v>123,1</v>
      </c>
      <c r="B188" s="11" t="str">
        <f>[1]Source!G453</f>
        <v>Доски отбойные из ДБСП, размеры 10х300х2980 мм</v>
      </c>
      <c r="C188" s="12" t="str">
        <f>[1]Source!H453</f>
        <v>м</v>
      </c>
      <c r="D188" s="13">
        <f>[1]Source!I453</f>
        <v>34.329900000000002</v>
      </c>
      <c r="E188" s="13"/>
    </row>
    <row r="189" spans="1:5" ht="14.15" hidden="1" x14ac:dyDescent="0.35">
      <c r="A189" s="10" t="str">
        <f>[1]Source!E454</f>
        <v>124</v>
      </c>
      <c r="B189" s="11" t="str">
        <f>[1]Source!G454</f>
        <v>Демонтаж металлических конструкций люков</v>
      </c>
      <c r="C189" s="12" t="str">
        <f>[1]Source!H454</f>
        <v>т</v>
      </c>
      <c r="D189" s="13">
        <f>[1]Source!I454</f>
        <v>0</v>
      </c>
      <c r="E189" s="10"/>
    </row>
    <row r="190" spans="1:5" ht="14.15" hidden="1" x14ac:dyDescent="0.35">
      <c r="A190" s="10" t="str">
        <f>[1]Source!E455</f>
        <v>125</v>
      </c>
      <c r="B190" s="11" t="str">
        <f>[1]Source!G455</f>
        <v>Монтаж металлических конструкций люков (без стоимости люков)</v>
      </c>
      <c r="C190" s="12" t="str">
        <f>[1]Source!H455</f>
        <v>т</v>
      </c>
      <c r="D190" s="13">
        <f>[1]Source!I455</f>
        <v>0</v>
      </c>
      <c r="E190" s="10"/>
    </row>
    <row r="191" spans="1:5" ht="42.45" hidden="1" x14ac:dyDescent="0.35">
      <c r="A191" s="10" t="str">
        <f>[1]Source!E456</f>
        <v>125,1</v>
      </c>
      <c r="B191" s="11" t="str">
        <f>[1]Source!G456</f>
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</c>
      <c r="C191" s="12" t="str">
        <f>[1]Source!H456</f>
        <v>т</v>
      </c>
      <c r="D191" s="13">
        <f>[1]Source!I456</f>
        <v>0</v>
      </c>
      <c r="E191" s="10"/>
    </row>
    <row r="192" spans="1:5" ht="14.15" x14ac:dyDescent="0.35">
      <c r="A192" s="10"/>
      <c r="B192" s="11"/>
      <c r="C192" s="12"/>
      <c r="D192" s="13"/>
      <c r="E192" s="15">
        <f>SUM(E173:E191)</f>
        <v>37500</v>
      </c>
    </row>
    <row r="193" spans="1:5" ht="16.3" x14ac:dyDescent="0.4">
      <c r="A193" s="22" t="str">
        <f>CONCATENATE("Раздел: ", [1]Source!G488)</f>
        <v>Раздел: Лестничные клетка  Б</v>
      </c>
      <c r="B193" s="22"/>
      <c r="C193" s="22"/>
      <c r="D193" s="22"/>
      <c r="E193" s="22"/>
    </row>
    <row r="194" spans="1:5" ht="56.6" x14ac:dyDescent="0.35">
      <c r="A194" s="10" t="str">
        <f>[1]Source!E492</f>
        <v>126</v>
      </c>
      <c r="B194" s="11" t="str">
        <f>[1]Source!G492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</c>
      <c r="C194" s="12" t="str">
        <f>[1]Source!H492</f>
        <v>100 м2</v>
      </c>
      <c r="D194" s="13">
        <f>[1]Source!I492</f>
        <v>0.38651999999999997</v>
      </c>
      <c r="E194" s="13">
        <v>6000</v>
      </c>
    </row>
    <row r="195" spans="1:5" ht="28.3" x14ac:dyDescent="0.35">
      <c r="A195" s="10" t="str">
        <f>[1]Source!E493</f>
        <v>127</v>
      </c>
      <c r="B195" s="11" t="str">
        <f>[1]Source!G493</f>
        <v>Добавляется на окраску поливинилацетатными красками стеклообоев на каждый последующий слой к поз. 13-3303-5-1, 13-3303-5-2</v>
      </c>
      <c r="C195" s="12" t="str">
        <f>[1]Source!H493</f>
        <v>100 м2</v>
      </c>
      <c r="D195" s="13">
        <f>[1]Source!I493</f>
        <v>0.3866</v>
      </c>
      <c r="E195" s="13">
        <v>200</v>
      </c>
    </row>
    <row r="196" spans="1:5" ht="42.45" x14ac:dyDescent="0.35">
      <c r="A196" s="10" t="str">
        <f>[1]Source!E494</f>
        <v>128</v>
      </c>
      <c r="B196" s="11" t="str">
        <f>[1]Source!G494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(80%)</v>
      </c>
      <c r="C196" s="12" t="str">
        <f>[1]Source!H494</f>
        <v>100 м2</v>
      </c>
      <c r="D196" s="13">
        <f>[1]Source!I494</f>
        <v>1.5460799999999999</v>
      </c>
      <c r="E196" s="13">
        <v>25000</v>
      </c>
    </row>
    <row r="197" spans="1:5" ht="28.3" x14ac:dyDescent="0.35">
      <c r="A197" s="10" t="str">
        <f>[1]Source!E495</f>
        <v>129</v>
      </c>
      <c r="B197" s="11" t="str">
        <f>[1]Source!G495</f>
        <v>Добавляется на окраску поливинилацетатными красками стеклообоев на каждый последующий слой к поз. 13-3303-5-1, 13-3303-5-2</v>
      </c>
      <c r="C197" s="12" t="str">
        <f>[1]Source!H495</f>
        <v>100 м2</v>
      </c>
      <c r="D197" s="13">
        <f>[1]Source!I495</f>
        <v>1.5460700000000001</v>
      </c>
      <c r="E197" s="13">
        <v>700</v>
      </c>
    </row>
    <row r="198" spans="1:5" ht="42.45" x14ac:dyDescent="0.35">
      <c r="A198" s="10" t="str">
        <f>[1]Source!E496</f>
        <v>130</v>
      </c>
      <c r="B198" s="11" t="str">
        <f>[1]Source!G496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</c>
      <c r="C198" s="12" t="str">
        <f>[1]Source!H496</f>
        <v>100 м2</v>
      </c>
      <c r="D198" s="13">
        <f>[1]Source!I496</f>
        <v>0.17435</v>
      </c>
      <c r="E198" s="13">
        <v>500</v>
      </c>
    </row>
    <row r="199" spans="1:5" ht="28.3" x14ac:dyDescent="0.35">
      <c r="A199" s="10" t="str">
        <f>[1]Source!E497</f>
        <v>130,1</v>
      </c>
      <c r="B199" s="11" t="str">
        <f>[1]Source!G497</f>
        <v>Краски водно-дисперсионные акриловые износостойкие, интерьерные, моющиеся, типа ВД-АК-210, белые</v>
      </c>
      <c r="C199" s="12" t="str">
        <f>[1]Source!H497</f>
        <v>кг</v>
      </c>
      <c r="D199" s="13">
        <f>[1]Source!I497</f>
        <v>4.3238799999999999</v>
      </c>
      <c r="E199" s="13"/>
    </row>
    <row r="200" spans="1:5" ht="42.45" x14ac:dyDescent="0.35">
      <c r="A200" s="10" t="str">
        <f>[1]Source!E498</f>
        <v>131</v>
      </c>
      <c r="B200" s="11" t="str">
        <f>[1]Source!G498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</c>
      <c r="C200" s="12" t="str">
        <f>[1]Source!H498</f>
        <v>100 м2</v>
      </c>
      <c r="D200" s="13">
        <f>[1]Source!I498</f>
        <v>0.64719499999999996</v>
      </c>
      <c r="E200" s="13">
        <v>1500</v>
      </c>
    </row>
    <row r="201" spans="1:5" ht="28.3" x14ac:dyDescent="0.35">
      <c r="A201" s="10" t="str">
        <f>[1]Source!E499</f>
        <v>131,1</v>
      </c>
      <c r="B201" s="11" t="str">
        <f>[1]Source!G499</f>
        <v>Краски водно-дисперсионные акриловые износостойкие, интерьерные, моющиеся, типа ВД-АК-210, белые</v>
      </c>
      <c r="C201" s="12" t="str">
        <f>[1]Source!H499</f>
        <v>кг</v>
      </c>
      <c r="D201" s="13">
        <f>[1]Source!I499</f>
        <v>16.050436000000001</v>
      </c>
      <c r="E201" s="13"/>
    </row>
    <row r="202" spans="1:5" ht="42.45" x14ac:dyDescent="0.35">
      <c r="A202" s="10" t="str">
        <f>[1]Source!E500</f>
        <v>132</v>
      </c>
      <c r="B202" s="11" t="str">
        <f>[1]Source!G500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</c>
      <c r="C202" s="12" t="str">
        <f>[1]Source!H500</f>
        <v>100 м2</v>
      </c>
      <c r="D202" s="13">
        <f>[1]Source!I500</f>
        <v>0.1148</v>
      </c>
      <c r="E202" s="13">
        <v>300</v>
      </c>
    </row>
    <row r="203" spans="1:5" ht="28.3" x14ac:dyDescent="0.35">
      <c r="A203" s="10" t="str">
        <f>[1]Source!E501</f>
        <v>132,1</v>
      </c>
      <c r="B203" s="11" t="str">
        <f>[1]Source!G501</f>
        <v>Краски водно-дисперсионные акриловые износостойкие, интерьерные и фасадные, влагостойкие, типа ВД-АК-120, белые</v>
      </c>
      <c r="C203" s="12" t="str">
        <f>[1]Source!H501</f>
        <v>кг</v>
      </c>
      <c r="D203" s="13">
        <f>[1]Source!I501</f>
        <v>2.8470399999999998</v>
      </c>
      <c r="E203" s="13"/>
    </row>
    <row r="204" spans="1:5" ht="28.3" x14ac:dyDescent="0.35">
      <c r="A204" s="10" t="str">
        <f>[1]Source!E502</f>
        <v>133</v>
      </c>
      <c r="B204" s="11" t="str">
        <f>[1]Source!G502</f>
        <v>Окраска масляными составами торцов лестничных маршей с расчисткой отстающей краски ( с учетом окраски "галошницы")</v>
      </c>
      <c r="C204" s="12" t="str">
        <f>[1]Source!H502</f>
        <v>100 м2</v>
      </c>
      <c r="D204" s="13">
        <f>[1]Source!I502</f>
        <v>8.8200000000000001E-2</v>
      </c>
      <c r="E204" s="13">
        <v>300</v>
      </c>
    </row>
    <row r="205" spans="1:5" ht="28.3" x14ac:dyDescent="0.35">
      <c r="A205" s="10" t="str">
        <f>[1]Source!E503</f>
        <v>134</v>
      </c>
      <c r="B205" s="11" t="str">
        <f>[1]Source!G503</f>
        <v>Масляная окраска белилами с добавлением колера металлических решеток, переплетов, труб, диаметром менее 50 мм и т.п. за два раза</v>
      </c>
      <c r="C205" s="12" t="str">
        <f>[1]Source!H503</f>
        <v>100 м2</v>
      </c>
      <c r="D205" s="13">
        <f>[1]Source!I503</f>
        <v>0.22</v>
      </c>
      <c r="E205" s="13">
        <v>1000</v>
      </c>
    </row>
    <row r="206" spans="1:5" ht="28.3" x14ac:dyDescent="0.35">
      <c r="A206" s="10" t="str">
        <f>[1]Source!E504</f>
        <v>135</v>
      </c>
      <c r="B206" s="11" t="str">
        <f>[1]Source!G504</f>
        <v>Замена электроосветительной арматуры с люминесцентными лампами с числом ламп до двух (без стоимости материалов)</v>
      </c>
      <c r="C206" s="12" t="str">
        <f>[1]Source!H504</f>
        <v>10 шт.</v>
      </c>
      <c r="D206" s="13">
        <f>[1]Source!I504</f>
        <v>0.8</v>
      </c>
      <c r="E206" s="13">
        <v>1000</v>
      </c>
    </row>
    <row r="207" spans="1:5" ht="42.45" x14ac:dyDescent="0.35">
      <c r="A207" s="10" t="str">
        <f>[1]Source!E505</f>
        <v>135,1</v>
      </c>
      <c r="B207" s="11" t="str">
        <f>[1]Source!G505</f>
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</c>
      <c r="C207" s="12" t="str">
        <f>[1]Source!H505</f>
        <v>шт.</v>
      </c>
      <c r="D207" s="13">
        <f>[1]Source!I505</f>
        <v>8</v>
      </c>
      <c r="E207" s="13"/>
    </row>
    <row r="208" spans="1:5" ht="14.15" x14ac:dyDescent="0.35">
      <c r="A208" s="10" t="str">
        <f>[1]Source!E506</f>
        <v>136</v>
      </c>
      <c r="B208" s="11" t="str">
        <f>[1]Source!G506</f>
        <v>Установка отбойной доски из древесных материалов</v>
      </c>
      <c r="C208" s="12" t="str">
        <f>[1]Source!H506</f>
        <v>м</v>
      </c>
      <c r="D208" s="13">
        <f>[1]Source!I506</f>
        <v>33.97</v>
      </c>
      <c r="E208" s="13">
        <v>1000</v>
      </c>
    </row>
    <row r="209" spans="1:5" ht="14.15" x14ac:dyDescent="0.35">
      <c r="A209" s="10" t="str">
        <f>[1]Source!E507</f>
        <v>136,1</v>
      </c>
      <c r="B209" s="11" t="str">
        <f>[1]Source!G507</f>
        <v>Доски отбойные из ДБСП, размеры 10х300х2980 мм</v>
      </c>
      <c r="C209" s="12" t="str">
        <f>[1]Source!H507</f>
        <v>м</v>
      </c>
      <c r="D209" s="13">
        <f>[1]Source!I507</f>
        <v>34.309699999999999</v>
      </c>
      <c r="E209" s="13"/>
    </row>
    <row r="210" spans="1:5" ht="14.15" hidden="1" x14ac:dyDescent="0.35">
      <c r="A210" s="10" t="str">
        <f>[1]Source!E508</f>
        <v>137</v>
      </c>
      <c r="B210" s="11" t="str">
        <f>[1]Source!G508</f>
        <v>Демонтаж металлических конструкций люков</v>
      </c>
      <c r="C210" s="12" t="str">
        <f>[1]Source!H508</f>
        <v>т</v>
      </c>
      <c r="D210" s="13">
        <f>[1]Source!I508</f>
        <v>0</v>
      </c>
      <c r="E210" s="10"/>
    </row>
    <row r="211" spans="1:5" ht="14.15" hidden="1" x14ac:dyDescent="0.35">
      <c r="A211" s="10" t="str">
        <f>[1]Source!E509</f>
        <v>138</v>
      </c>
      <c r="B211" s="11" t="str">
        <f>[1]Source!G509</f>
        <v>Монтаж металлических конструкций люков (без стоимости люков)</v>
      </c>
      <c r="C211" s="12" t="str">
        <f>[1]Source!H509</f>
        <v>т</v>
      </c>
      <c r="D211" s="13">
        <f>[1]Source!I509</f>
        <v>0</v>
      </c>
      <c r="E211" s="10"/>
    </row>
    <row r="212" spans="1:5" ht="42.45" hidden="1" x14ac:dyDescent="0.35">
      <c r="A212" s="10" t="str">
        <f>[1]Source!E510</f>
        <v>138,1</v>
      </c>
      <c r="B212" s="11" t="str">
        <f>[1]Source!G510</f>
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</c>
      <c r="C212" s="12" t="str">
        <f>[1]Source!H510</f>
        <v>т</v>
      </c>
      <c r="D212" s="13">
        <f>[1]Source!I510</f>
        <v>0</v>
      </c>
      <c r="E212" s="10"/>
    </row>
    <row r="213" spans="1:5" ht="14.15" x14ac:dyDescent="0.35">
      <c r="A213" s="10"/>
      <c r="B213" s="11"/>
      <c r="C213" s="12"/>
      <c r="D213" s="13"/>
      <c r="E213" s="15">
        <f>SUM(E194:E212)</f>
        <v>37500</v>
      </c>
    </row>
    <row r="214" spans="1:5" ht="16.3" x14ac:dyDescent="0.4">
      <c r="A214" s="22" t="str">
        <f>CONCATENATE("Раздел: ", [1]Source!G541)</f>
        <v>Раздел: Лестничные клетка  В</v>
      </c>
      <c r="B214" s="22"/>
      <c r="C214" s="22"/>
      <c r="D214" s="22"/>
      <c r="E214" s="22"/>
    </row>
    <row r="215" spans="1:5" ht="56.6" x14ac:dyDescent="0.35">
      <c r="A215" s="10" t="str">
        <f>[1]Source!E545</f>
        <v>139</v>
      </c>
      <c r="B215" s="11" t="str">
        <f>[1]Source!G545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  (работа на высоте более 4 м, К=1,1    Т.Ч. п. 3.1  20%)</v>
      </c>
      <c r="C215" s="12" t="str">
        <f>[1]Source!H545</f>
        <v>100 м2</v>
      </c>
      <c r="D215" s="13">
        <f>[1]Source!I545</f>
        <v>0.38651999999999997</v>
      </c>
      <c r="E215" s="13">
        <v>6000</v>
      </c>
    </row>
    <row r="216" spans="1:5" ht="28.3" x14ac:dyDescent="0.35">
      <c r="A216" s="10" t="str">
        <f>[1]Source!E546</f>
        <v>140</v>
      </c>
      <c r="B216" s="11" t="str">
        <f>[1]Source!G546</f>
        <v>Добавляется на окраску поливинилацетатными красками стеклообоев на каждый последующий слой к поз. 13-3303-5-1, 13-3303-5-2</v>
      </c>
      <c r="C216" s="12" t="str">
        <f>[1]Source!H546</f>
        <v>100 м2</v>
      </c>
      <c r="D216" s="13">
        <f>[1]Source!I546</f>
        <v>0.3866</v>
      </c>
      <c r="E216" s="13">
        <v>200</v>
      </c>
    </row>
    <row r="217" spans="1:5" ht="42.45" x14ac:dyDescent="0.35">
      <c r="A217" s="10" t="str">
        <f>[1]Source!E547</f>
        <v>141</v>
      </c>
      <c r="B217" s="11" t="str">
        <f>[1]Source!G547</f>
        <v>Настенное покрытие стеклообоями с окраской поливинилацетатными красками за один раз с подготовкой / обои стеклотканевые под покраску для стен и потолков, однослойные</v>
      </c>
      <c r="C217" s="12" t="str">
        <f>[1]Source!H547</f>
        <v>100 м2</v>
      </c>
      <c r="D217" s="13">
        <f>[1]Source!I547</f>
        <v>1.5460799999999999</v>
      </c>
      <c r="E217" s="13">
        <v>25000</v>
      </c>
    </row>
    <row r="218" spans="1:5" ht="28.3" x14ac:dyDescent="0.35">
      <c r="A218" s="10" t="str">
        <f>[1]Source!E548</f>
        <v>142</v>
      </c>
      <c r="B218" s="11" t="str">
        <f>[1]Source!G548</f>
        <v>Добавляется на окраску поливинилацетатными красками стеклообоев на каждый последующий слой к поз. 13-3303-5-1, 13-3303-5-2</v>
      </c>
      <c r="C218" s="12" t="str">
        <f>[1]Source!H548</f>
        <v>100 м2</v>
      </c>
      <c r="D218" s="13">
        <f>[1]Source!I548</f>
        <v>1.5460700000000001</v>
      </c>
      <c r="E218" s="13">
        <v>700</v>
      </c>
    </row>
    <row r="219" spans="1:5" ht="42.45" x14ac:dyDescent="0.35">
      <c r="A219" s="10" t="str">
        <f>[1]Source!E551</f>
        <v>144</v>
      </c>
      <c r="B219" s="11" t="str">
        <f>[1]Source!G551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 (работа на высоте более 4 м, К=1,25   Т.Ч. п. 3.1)</v>
      </c>
      <c r="C219" s="12" t="str">
        <f>[1]Source!H551</f>
        <v>100 м2</v>
      </c>
      <c r="D219" s="13">
        <f>[1]Source!I551</f>
        <v>0.17435</v>
      </c>
      <c r="E219" s="13">
        <v>500</v>
      </c>
    </row>
    <row r="220" spans="1:5" ht="28.3" x14ac:dyDescent="0.35">
      <c r="A220" s="10" t="str">
        <f>[1]Source!E552</f>
        <v>144,1</v>
      </c>
      <c r="B220" s="11" t="str">
        <f>[1]Source!G552</f>
        <v>Краски водно-дисперсионные акриловые износостойкие, интерьерные, моющиеся, типа ВД-АК-210, белые</v>
      </c>
      <c r="C220" s="12" t="str">
        <f>[1]Source!H552</f>
        <v>кг</v>
      </c>
      <c r="D220" s="13">
        <f>[1]Source!I552</f>
        <v>4.3238799999999999</v>
      </c>
      <c r="E220" s="13"/>
    </row>
    <row r="221" spans="1:5" ht="42.45" x14ac:dyDescent="0.35">
      <c r="A221" s="10" t="str">
        <f>[1]Source!E553</f>
        <v>145</v>
      </c>
      <c r="B221" s="11" t="str">
        <f>[1]Source!G553</f>
        <v>Внутренняя окраска водно-дисперсионными акриловыми красками по ранее окрашенным поверхностям потолков с расчисткой старой краски до 35% - без стоимости краски (под лестничными маршами и площадками)</v>
      </c>
      <c r="C221" s="12" t="str">
        <f>[1]Source!H553</f>
        <v>100 м2</v>
      </c>
      <c r="D221" s="13">
        <f>[1]Source!I553</f>
        <v>0.64719499999999996</v>
      </c>
      <c r="E221" s="13">
        <v>1500</v>
      </c>
    </row>
    <row r="222" spans="1:5" ht="28.3" x14ac:dyDescent="0.35">
      <c r="A222" s="10" t="str">
        <f>[1]Source!E554</f>
        <v>145,1</v>
      </c>
      <c r="B222" s="11" t="str">
        <f>[1]Source!G554</f>
        <v>Краски водно-дисперсионные акриловые износостойкие, интерьерные, моющиеся, типа ВД-АК-210, белые</v>
      </c>
      <c r="C222" s="12" t="str">
        <f>[1]Source!H554</f>
        <v>кг</v>
      </c>
      <c r="D222" s="13">
        <f>[1]Source!I554</f>
        <v>16.050436000000001</v>
      </c>
      <c r="E222" s="13"/>
    </row>
    <row r="223" spans="1:5" ht="42.45" x14ac:dyDescent="0.35">
      <c r="A223" s="10" t="str">
        <f>[1]Source!E555</f>
        <v>146</v>
      </c>
      <c r="B223" s="11" t="str">
        <f>[1]Source!G555</f>
        <v>Внутренняя окраска водно-дисперсионными акриловыми красками по ранее окрашенным поверхностям стен с расчисткой старой краски до 35% - без стоимости краски (откосы окон)</v>
      </c>
      <c r="C223" s="12" t="str">
        <f>[1]Source!H555</f>
        <v>100 м2</v>
      </c>
      <c r="D223" s="13">
        <f>[1]Source!I555</f>
        <v>0.1148</v>
      </c>
      <c r="E223" s="13">
        <v>300</v>
      </c>
    </row>
    <row r="224" spans="1:5" ht="28.3" x14ac:dyDescent="0.35">
      <c r="A224" s="10" t="str">
        <f>[1]Source!E556</f>
        <v>146,1</v>
      </c>
      <c r="B224" s="11" t="str">
        <f>[1]Source!G556</f>
        <v>Краски водно-дисперсионные акриловые износостойкие, интерьерные и фасадные, влагостойкие, типа ВД-АК-120, белые</v>
      </c>
      <c r="C224" s="12" t="str">
        <f>[1]Source!H556</f>
        <v>кг</v>
      </c>
      <c r="D224" s="13">
        <f>[1]Source!I556</f>
        <v>2.8470399999999998</v>
      </c>
      <c r="E224" s="13"/>
    </row>
    <row r="225" spans="1:5" ht="28.3" x14ac:dyDescent="0.35">
      <c r="A225" s="10" t="str">
        <f>[1]Source!E557</f>
        <v>147</v>
      </c>
      <c r="B225" s="11" t="str">
        <f>[1]Source!G557</f>
        <v>Окраска масляными составами торцов лестничных маршей с расчисткой отстающей краски ( с учетом окраски "галошницы")</v>
      </c>
      <c r="C225" s="12" t="str">
        <f>[1]Source!H557</f>
        <v>100 м2</v>
      </c>
      <c r="D225" s="13">
        <f>[1]Source!I557</f>
        <v>8.8200000000000001E-2</v>
      </c>
      <c r="E225" s="13">
        <v>300</v>
      </c>
    </row>
    <row r="226" spans="1:5" ht="28.3" x14ac:dyDescent="0.35">
      <c r="A226" s="10" t="str">
        <f>[1]Source!E558</f>
        <v>148</v>
      </c>
      <c r="B226" s="11" t="str">
        <f>[1]Source!G558</f>
        <v>Масляная окраска белилами с добавлением колера металлических решеток, переплетов, труб, диаметром менее 50 мм и т.п. за два раза</v>
      </c>
      <c r="C226" s="12" t="str">
        <f>[1]Source!H558</f>
        <v>100 м2</v>
      </c>
      <c r="D226" s="13">
        <f>[1]Source!I558</f>
        <v>0.22</v>
      </c>
      <c r="E226" s="13">
        <v>1000</v>
      </c>
    </row>
    <row r="227" spans="1:5" ht="28.3" x14ac:dyDescent="0.35">
      <c r="A227" s="10" t="str">
        <f>[1]Source!E559</f>
        <v>149</v>
      </c>
      <c r="B227" s="11" t="str">
        <f>[1]Source!G559</f>
        <v>Замена электроосветительной арматуры с люминесцентными лампами с числом ламп до двух (без стоимости материалов)</v>
      </c>
      <c r="C227" s="12" t="str">
        <f>[1]Source!H559</f>
        <v>10 шт.</v>
      </c>
      <c r="D227" s="13">
        <f>[1]Source!I559</f>
        <v>0.8</v>
      </c>
      <c r="E227" s="13">
        <v>1000</v>
      </c>
    </row>
    <row r="228" spans="1:5" ht="42.45" x14ac:dyDescent="0.35">
      <c r="A228" s="10" t="str">
        <f>[1]Source!E560</f>
        <v>149,1</v>
      </c>
      <c r="B228" s="11" t="str">
        <f>[1]Source!G560</f>
        <v>Светильники светодиодные линейные, потребляемая мощность 37 Вт, световой поток 3300 Лм, цветовая температура 5000 К, степень защиты IP65, габаритные размеры 1280х135х100 мм, тип ССП01-011</v>
      </c>
      <c r="C228" s="12" t="str">
        <f>[1]Source!H560</f>
        <v>шт.</v>
      </c>
      <c r="D228" s="13">
        <f>[1]Source!I560</f>
        <v>8</v>
      </c>
      <c r="E228" s="13"/>
    </row>
    <row r="229" spans="1:5" ht="14.15" x14ac:dyDescent="0.35">
      <c r="A229" s="10" t="str">
        <f>[1]Source!E561</f>
        <v>150</v>
      </c>
      <c r="B229" s="11" t="str">
        <f>[1]Source!G561</f>
        <v>Установка отбойной доски из древесных материалов</v>
      </c>
      <c r="C229" s="12" t="str">
        <f>[1]Source!H561</f>
        <v>м</v>
      </c>
      <c r="D229" s="13">
        <f>[1]Source!I561</f>
        <v>33.97</v>
      </c>
      <c r="E229" s="13">
        <v>1000</v>
      </c>
    </row>
    <row r="230" spans="1:5" ht="14.15" x14ac:dyDescent="0.35">
      <c r="A230" s="10" t="str">
        <f>[1]Source!E562</f>
        <v>150,1</v>
      </c>
      <c r="B230" s="11" t="str">
        <f>[1]Source!G562</f>
        <v>Доски отбойные из ДБСП, размеры 10х300х2980 мм</v>
      </c>
      <c r="C230" s="12" t="str">
        <f>[1]Source!H562</f>
        <v>м</v>
      </c>
      <c r="D230" s="13">
        <f>[1]Source!I562</f>
        <v>34.309699999999999</v>
      </c>
      <c r="E230" s="13"/>
    </row>
    <row r="231" spans="1:5" ht="14.15" hidden="1" x14ac:dyDescent="0.35">
      <c r="A231" s="10" t="str">
        <f>[1]Source!E563</f>
        <v>151</v>
      </c>
      <c r="B231" s="11" t="str">
        <f>[1]Source!G563</f>
        <v>Демонтаж металлических конструкций люков</v>
      </c>
      <c r="C231" s="12" t="str">
        <f>[1]Source!H563</f>
        <v>т</v>
      </c>
      <c r="D231" s="13">
        <f>[1]Source!I563</f>
        <v>0</v>
      </c>
      <c r="E231" s="10"/>
    </row>
    <row r="232" spans="1:5" ht="14.15" hidden="1" x14ac:dyDescent="0.35">
      <c r="A232" s="10" t="str">
        <f>[1]Source!E564</f>
        <v>152</v>
      </c>
      <c r="B232" s="11" t="str">
        <f>[1]Source!G564</f>
        <v>Монтаж металлических конструкций люков (без стоимости люков)</v>
      </c>
      <c r="C232" s="12" t="str">
        <f>[1]Source!H564</f>
        <v>т</v>
      </c>
      <c r="D232" s="13">
        <f>[1]Source!I564</f>
        <v>0</v>
      </c>
      <c r="E232" s="10"/>
    </row>
    <row r="233" spans="1:5" ht="42.45" hidden="1" x14ac:dyDescent="0.35">
      <c r="A233" s="10" t="str">
        <f>[1]Source!E565</f>
        <v>152,1</v>
      </c>
      <c r="B233" s="11" t="str">
        <f>[1]Source!G565</f>
        <v>Люки металлические противопожарные с заполнением мин. ватой, окрашенные порошковыми красками, марка ЛПМ-01/60, однопольные, 700х800 мм, масса 47,9 кг, с замком-защелкой, без доводчика</v>
      </c>
      <c r="C233" s="12" t="str">
        <f>[1]Source!H565</f>
        <v>т</v>
      </c>
      <c r="D233" s="13">
        <f>[1]Source!I565</f>
        <v>0</v>
      </c>
      <c r="E233" s="10"/>
    </row>
    <row r="234" spans="1:5" ht="14.15" x14ac:dyDescent="0.35">
      <c r="A234" s="10"/>
      <c r="B234" s="11"/>
      <c r="C234" s="12"/>
      <c r="D234" s="13"/>
      <c r="E234" s="15">
        <f>SUM(E215:E233)</f>
        <v>37500</v>
      </c>
    </row>
    <row r="235" spans="1:5" ht="16.3" x14ac:dyDescent="0.4">
      <c r="A235" s="22" t="str">
        <f>CONCATENATE("Раздел: ", [1]Source!G597)</f>
        <v>Раздел: Двери</v>
      </c>
      <c r="B235" s="22"/>
      <c r="C235" s="22"/>
      <c r="D235" s="22"/>
      <c r="E235" s="22"/>
    </row>
    <row r="236" spans="1:5" ht="16.3" x14ac:dyDescent="0.4">
      <c r="A236" s="22" t="str">
        <f>CONCATENATE("Подраздел: ", [1]Source!G601)</f>
        <v>Подраздел: Окраска дверей запасных выходов на ЛК</v>
      </c>
      <c r="B236" s="22"/>
      <c r="C236" s="22"/>
      <c r="D236" s="22"/>
      <c r="E236" s="22"/>
    </row>
    <row r="237" spans="1:5" ht="28.3" x14ac:dyDescent="0.35">
      <c r="A237" s="10" t="str">
        <f>[1]Source!E606</f>
        <v>154</v>
      </c>
      <c r="B237" s="11" t="str">
        <f>[1]Source!G606</f>
        <v>Окраска по металлу за два раза кузбасским лаком заполнений дверных проемов и печей</v>
      </c>
      <c r="C237" s="12" t="str">
        <f>[1]Source!H606</f>
        <v>100 м2</v>
      </c>
      <c r="D237" s="13">
        <f>[1]Source!I606</f>
        <v>0.28551599999999999</v>
      </c>
      <c r="E237" s="14">
        <v>600</v>
      </c>
    </row>
    <row r="238" spans="1:5" ht="16.3" hidden="1" x14ac:dyDescent="0.4">
      <c r="A238" s="22" t="str">
        <f>CONCATENATE("Подраздел: ", [1]Source!G637)</f>
        <v>Подраздел: 2 Этаж. Двери.</v>
      </c>
      <c r="B238" s="22"/>
      <c r="C238" s="22"/>
      <c r="D238" s="22"/>
      <c r="E238" s="22"/>
    </row>
    <row r="239" spans="1:5" ht="14.15" hidden="1" x14ac:dyDescent="0.35">
      <c r="A239" s="10" t="str">
        <f>[1]Source!E641</f>
        <v>155</v>
      </c>
      <c r="B239" s="11" t="str">
        <f>[1]Source!G641</f>
        <v>Разборка деревянных заполнений проемов дверных, воротных</v>
      </c>
      <c r="C239" s="12" t="str">
        <f>[1]Source!H641</f>
        <v>100 м2</v>
      </c>
      <c r="D239" s="13">
        <f>[1]Source!I641</f>
        <v>0</v>
      </c>
      <c r="E239" s="10"/>
    </row>
    <row r="240" spans="1:5" ht="42.45" hidden="1" x14ac:dyDescent="0.35">
      <c r="A240" s="10" t="str">
        <f>[1]Source!E642</f>
        <v>156</v>
      </c>
      <c r="B240" s="11" t="str">
        <f>[1]Source!G642</f>
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</c>
      <c r="C240" s="12" t="str">
        <f>[1]Source!H642</f>
        <v>100 м2</v>
      </c>
      <c r="D240" s="13">
        <f>[1]Source!I642</f>
        <v>0</v>
      </c>
      <c r="E240" s="10"/>
    </row>
    <row r="241" spans="1:5" ht="14.15" hidden="1" x14ac:dyDescent="0.35">
      <c r="A241" s="10" t="str">
        <f>[1]Source!E643</f>
        <v>156,1</v>
      </c>
      <c r="B241" s="11" t="str">
        <f>[1]Source!G643</f>
        <v>Замок врезной ЗВ4-14</v>
      </c>
      <c r="C241" s="12" t="str">
        <f>[1]Source!H643</f>
        <v>компл.</v>
      </c>
      <c r="D241" s="13">
        <f>[1]Source!I643</f>
        <v>0</v>
      </c>
      <c r="E241" s="10"/>
    </row>
    <row r="242" spans="1:5" ht="42.45" hidden="1" x14ac:dyDescent="0.35">
      <c r="A242" s="10" t="str">
        <f>[1]Source!E644</f>
        <v>156,2</v>
      </c>
      <c r="B242" s="11" t="str">
        <f>[1]Source!G644</f>
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</c>
      <c r="C242" s="12" t="str">
        <f>[1]Source!H644</f>
        <v>м2</v>
      </c>
      <c r="D242" s="13">
        <f>[1]Source!I644</f>
        <v>0</v>
      </c>
      <c r="E242" s="10"/>
    </row>
    <row r="243" spans="1:5" ht="42.45" hidden="1" x14ac:dyDescent="0.35">
      <c r="A243" s="10" t="str">
        <f>[1]Source!E645</f>
        <v>156,3</v>
      </c>
      <c r="B243" s="11" t="str">
        <f>[1]Source!G645</f>
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</c>
      <c r="C243" s="12" t="str">
        <f>[1]Source!H645</f>
        <v>м2</v>
      </c>
      <c r="D243" s="13">
        <f>[1]Source!I645</f>
        <v>0</v>
      </c>
      <c r="E243" s="10"/>
    </row>
    <row r="244" spans="1:5" ht="14.15" hidden="1" x14ac:dyDescent="0.35">
      <c r="A244" s="10" t="str">
        <f>[1]Source!E646</f>
        <v>157</v>
      </c>
      <c r="B244" s="11" t="str">
        <f>[1]Source!G646</f>
        <v>Установка наличников / хвойные породы, проолифленные, сечение 74х13 мм</v>
      </c>
      <c r="C244" s="12" t="str">
        <f>[1]Source!H646</f>
        <v>100 м</v>
      </c>
      <c r="D244" s="13">
        <f>[1]Source!I646</f>
        <v>0</v>
      </c>
      <c r="E244" s="10"/>
    </row>
    <row r="245" spans="1:5" ht="14.15" x14ac:dyDescent="0.35">
      <c r="A245" s="10"/>
      <c r="B245" s="11"/>
      <c r="C245" s="12"/>
      <c r="D245" s="13"/>
      <c r="E245" s="10"/>
    </row>
    <row r="246" spans="1:5" ht="16.3" x14ac:dyDescent="0.4">
      <c r="A246" s="22" t="str">
        <f>CONCATENATE("Подраздел: ", [1]Source!G677)</f>
        <v>Подраздел: 1 Этаж. Двери.</v>
      </c>
      <c r="B246" s="22"/>
      <c r="C246" s="22"/>
      <c r="D246" s="22"/>
      <c r="E246" s="22"/>
    </row>
    <row r="247" spans="1:5" ht="14.15" x14ac:dyDescent="0.35">
      <c r="A247" s="10" t="str">
        <f>[1]Source!E681</f>
        <v>158</v>
      </c>
      <c r="B247" s="11" t="str">
        <f>[1]Source!G681</f>
        <v>Разборка деревянных заполнений проемов дверных, воротных</v>
      </c>
      <c r="C247" s="12" t="str">
        <f>[1]Source!H681</f>
        <v>100 м2</v>
      </c>
      <c r="D247" s="13">
        <f>[1]Source!I681</f>
        <v>0.36399999999999999</v>
      </c>
      <c r="E247" s="13">
        <v>2000</v>
      </c>
    </row>
    <row r="248" spans="1:5" ht="42.45" x14ac:dyDescent="0.35">
      <c r="A248" s="10" t="str">
        <f>[1]Source!E682</f>
        <v>159</v>
      </c>
      <c r="B248" s="11" t="str">
        <f>[1]Source!G682</f>
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</c>
      <c r="C248" s="12" t="str">
        <f>[1]Source!H682</f>
        <v>100 м2</v>
      </c>
      <c r="D248" s="13">
        <f>[1]Source!I682</f>
        <v>0.36399999999999999</v>
      </c>
      <c r="E248" s="13">
        <v>36000</v>
      </c>
    </row>
    <row r="249" spans="1:5" ht="14.15" x14ac:dyDescent="0.35">
      <c r="A249" s="10" t="str">
        <f>[1]Source!E683</f>
        <v>159,1</v>
      </c>
      <c r="B249" s="11" t="str">
        <f>[1]Source!G683</f>
        <v>Замок врезной ЗВ4-14</v>
      </c>
      <c r="C249" s="12" t="str">
        <f>[1]Source!H683</f>
        <v>компл.</v>
      </c>
      <c r="D249" s="13">
        <f>[1]Source!I683</f>
        <v>24.000000000000004</v>
      </c>
      <c r="E249" s="13"/>
    </row>
    <row r="250" spans="1:5" ht="42.45" x14ac:dyDescent="0.35">
      <c r="A250" s="10" t="str">
        <f>[1]Source!E684</f>
        <v>159,2</v>
      </c>
      <c r="B250" s="11" t="str">
        <f>[1]Source!G684</f>
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</c>
      <c r="C250" s="12" t="str">
        <f>[1]Source!H684</f>
        <v>м2</v>
      </c>
      <c r="D250" s="13">
        <f>[1]Source!I684</f>
        <v>11.2</v>
      </c>
      <c r="E250" s="13"/>
    </row>
    <row r="251" spans="1:5" ht="42.45" x14ac:dyDescent="0.35">
      <c r="A251" s="10" t="str">
        <f>[1]Source!E685</f>
        <v>159,3</v>
      </c>
      <c r="B251" s="11" t="str">
        <f>[1]Source!G685</f>
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</c>
      <c r="C251" s="12" t="str">
        <f>[1]Source!H685</f>
        <v>м2</v>
      </c>
      <c r="D251" s="13">
        <f>[1]Source!I685</f>
        <v>25.2</v>
      </c>
      <c r="E251" s="13"/>
    </row>
    <row r="252" spans="1:5" ht="14.15" x14ac:dyDescent="0.35">
      <c r="A252" s="10" t="str">
        <f>[1]Source!E686</f>
        <v>160</v>
      </c>
      <c r="B252" s="11" t="str">
        <f>[1]Source!G686</f>
        <v>Установка наличников / хвойные породы, проолифленные, сечение 74х13 мм</v>
      </c>
      <c r="C252" s="12" t="str">
        <f>[1]Source!H686</f>
        <v>100 м</v>
      </c>
      <c r="D252" s="13">
        <f>[1]Source!I686</f>
        <v>1.169</v>
      </c>
      <c r="E252" s="13">
        <v>4000</v>
      </c>
    </row>
    <row r="253" spans="1:5" ht="14.15" x14ac:dyDescent="0.35">
      <c r="A253" s="10"/>
      <c r="B253" s="11"/>
      <c r="C253" s="12"/>
      <c r="D253" s="13"/>
      <c r="E253" s="14">
        <f>SUM(E247:E252)</f>
        <v>42000</v>
      </c>
    </row>
    <row r="254" spans="1:5" ht="16.3" x14ac:dyDescent="0.4">
      <c r="A254" s="22" t="str">
        <f>CONCATENATE("Подраздел: ", [1]Source!G717)</f>
        <v>Подраздел: 1 Этаж. Двери (Административный корпус)</v>
      </c>
      <c r="B254" s="22"/>
      <c r="C254" s="22"/>
      <c r="D254" s="22"/>
      <c r="E254" s="22"/>
    </row>
    <row r="255" spans="1:5" ht="14.15" x14ac:dyDescent="0.35">
      <c r="A255" s="10" t="str">
        <f>[1]Source!E721</f>
        <v>161</v>
      </c>
      <c r="B255" s="11" t="str">
        <f>[1]Source!G721</f>
        <v>Разборка деревянных заполнений проемов дверных, воротных</v>
      </c>
      <c r="C255" s="12" t="str">
        <f>[1]Source!H721</f>
        <v>100 м2</v>
      </c>
      <c r="D255" s="13">
        <f>[1]Source!I721</f>
        <v>0.222</v>
      </c>
      <c r="E255" s="13">
        <v>500</v>
      </c>
    </row>
    <row r="256" spans="1:5" ht="42.45" x14ac:dyDescent="0.35">
      <c r="A256" s="10" t="str">
        <f>[1]Source!E722</f>
        <v>162</v>
      </c>
      <c r="B256" s="11" t="str">
        <f>[1]Source!G722</f>
        <v>Установка дверных блоков - во внутренних дверных проемах в каменных стенах, площадь проема до 3 м2 (без стоимости дверных блоков и скобяных приборов)</v>
      </c>
      <c r="C256" s="12" t="str">
        <f>[1]Source!H722</f>
        <v>100 м2</v>
      </c>
      <c r="D256" s="13">
        <f>[1]Source!I722</f>
        <v>0.222</v>
      </c>
      <c r="E256" s="13">
        <v>21000</v>
      </c>
    </row>
    <row r="257" spans="1:5" ht="14.15" x14ac:dyDescent="0.35">
      <c r="A257" s="10" t="str">
        <f>[1]Source!E723</f>
        <v>162,1</v>
      </c>
      <c r="B257" s="11" t="str">
        <f>[1]Source!G723</f>
        <v>Замок врезной ЗВ4-14</v>
      </c>
      <c r="C257" s="12" t="str">
        <f>[1]Source!H723</f>
        <v>компл.</v>
      </c>
      <c r="D257" s="13">
        <f>[1]Source!I723</f>
        <v>14</v>
      </c>
      <c r="E257" s="13"/>
    </row>
    <row r="258" spans="1:5" ht="42.45" x14ac:dyDescent="0.35">
      <c r="A258" s="10" t="str">
        <f>[1]Source!E724</f>
        <v>162,2</v>
      </c>
      <c r="B258" s="11" t="str">
        <f>[1]Source!G724</f>
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ДГ21-8, площадь 1,59 м2</v>
      </c>
      <c r="C258" s="12" t="str">
        <f>[1]Source!H724</f>
        <v>м2</v>
      </c>
      <c r="D258" s="13">
        <f>[1]Source!I724</f>
        <v>6.8307690000000001</v>
      </c>
      <c r="E258" s="13"/>
    </row>
    <row r="259" spans="1:5" ht="42.45" x14ac:dyDescent="0.35">
      <c r="A259" s="10" t="str">
        <f>[1]Source!E725</f>
        <v>162,3</v>
      </c>
      <c r="B259" s="11" t="str">
        <f>[1]Source!G725</f>
        <v>Блоки дверные внутренние, однопольные, глухие, со сплошным заполнением щита, облицованные шпоном строганных твердолиственных и ценных пород, со скобяными приборами, марка ДГ21-9, площадь 1,8 м2</v>
      </c>
      <c r="C259" s="12" t="str">
        <f>[1]Source!H725</f>
        <v>м2</v>
      </c>
      <c r="D259" s="13">
        <f>[1]Source!I725</f>
        <v>4.8</v>
      </c>
      <c r="E259" s="13"/>
    </row>
    <row r="260" spans="1:5" ht="42.45" x14ac:dyDescent="0.35">
      <c r="A260" s="10" t="str">
        <f>[1]Source!E726</f>
        <v>162,4</v>
      </c>
      <c r="B260" s="11" t="str">
        <f>[1]Source!G726</f>
        <v>Блоки дверные внутренние, глухие, со сплошным заполнением щита, однопольные, облицованные шпоном строганным твердолиственных и ценных пород, со скобяными приборами, марка ДГ21-7, площадь 1,39 м2</v>
      </c>
      <c r="C260" s="12" t="str">
        <f>[1]Source!H726</f>
        <v>м2</v>
      </c>
      <c r="D260" s="13">
        <f>[1]Source!I726</f>
        <v>2.4</v>
      </c>
      <c r="E260" s="13"/>
    </row>
    <row r="261" spans="1:5" ht="14.15" x14ac:dyDescent="0.35">
      <c r="A261" s="10" t="str">
        <f>[1]Source!E727</f>
        <v>163</v>
      </c>
      <c r="B261" s="11" t="str">
        <f>[1]Source!G727</f>
        <v>Установка наличников / хвойные породы, проолифленные, сечение 74х13 мм</v>
      </c>
      <c r="C261" s="12" t="str">
        <f>[1]Source!H727</f>
        <v>100 м</v>
      </c>
      <c r="D261" s="13">
        <f>[1]Source!I727</f>
        <v>0.67700000000000005</v>
      </c>
      <c r="E261" s="13">
        <v>3000</v>
      </c>
    </row>
    <row r="262" spans="1:5" ht="14.15" x14ac:dyDescent="0.35">
      <c r="A262" s="10"/>
      <c r="B262" s="11"/>
      <c r="C262" s="12"/>
      <c r="D262" s="13"/>
      <c r="E262" s="14">
        <f>SUM(E255:E261)</f>
        <v>24500</v>
      </c>
    </row>
    <row r="263" spans="1:5" ht="16.3" x14ac:dyDescent="0.4">
      <c r="A263" s="22" t="str">
        <f>CONCATENATE("Подраздел: ", [1]Source!G758)</f>
        <v>Подраздел: Двери на лестничных клетках</v>
      </c>
      <c r="B263" s="22"/>
      <c r="C263" s="22"/>
      <c r="D263" s="22"/>
      <c r="E263" s="22"/>
    </row>
    <row r="264" spans="1:5" ht="14.15" x14ac:dyDescent="0.35">
      <c r="A264" s="10" t="str">
        <f>[1]Source!E762</f>
        <v>164</v>
      </c>
      <c r="B264" s="11" t="str">
        <f>[1]Source!G762</f>
        <v>Разборка деревянных заполнений проемов дверных, воротных</v>
      </c>
      <c r="C264" s="12" t="str">
        <f>[1]Source!H762</f>
        <v>100 м2</v>
      </c>
      <c r="D264" s="13">
        <f>[1]Source!I762</f>
        <v>0.4002</v>
      </c>
      <c r="E264" s="13">
        <v>2000</v>
      </c>
    </row>
    <row r="265" spans="1:5" ht="14.15" x14ac:dyDescent="0.35">
      <c r="A265" s="10" t="str">
        <f>[1]Source!E763</f>
        <v>165</v>
      </c>
      <c r="B265" s="11" t="str">
        <f>[1]Source!G763</f>
        <v>Установка алюминиевых дверей (без стоимости дверных блоков и приборов)</v>
      </c>
      <c r="C265" s="12" t="str">
        <f>[1]Source!H763</f>
        <v>м2</v>
      </c>
      <c r="D265" s="13">
        <f>[1]Source!I763</f>
        <v>0.4002</v>
      </c>
      <c r="E265" s="13">
        <v>20000</v>
      </c>
    </row>
    <row r="266" spans="1:5" ht="42.45" x14ac:dyDescent="0.35">
      <c r="A266" s="10" t="str">
        <f>[1]Source!E765</f>
        <v>165,2</v>
      </c>
      <c r="B266" s="11" t="str">
        <f>[1]Source!G765</f>
        <v>Блоки дверные алюминиевые для жилых и общественных зданий полуторопольные, размеры 2365х1250 мм, площадь 2,956 м2, масса алюминия 33,69 кг (двуполные со стеклопакетом размер 1,45х2,3 м)</v>
      </c>
      <c r="C266" s="12" t="str">
        <f>[1]Source!H765</f>
        <v>шт.</v>
      </c>
      <c r="D266" s="13">
        <f>[1]Source!I765</f>
        <v>12</v>
      </c>
      <c r="E266" s="13"/>
    </row>
    <row r="267" spans="1:5" ht="14.15" x14ac:dyDescent="0.35">
      <c r="A267" s="10" t="str">
        <f>[1]Source!E766</f>
        <v>166</v>
      </c>
      <c r="B267" s="11" t="str">
        <f>[1]Source!G766</f>
        <v>Установка дверного доводчика - к металлическим дверям / масса 120 кг</v>
      </c>
      <c r="C267" s="12" t="str">
        <f>[1]Source!H766</f>
        <v>шт.</v>
      </c>
      <c r="D267" s="13">
        <f>[1]Source!I766</f>
        <v>12</v>
      </c>
      <c r="E267" s="13">
        <v>2000</v>
      </c>
    </row>
    <row r="268" spans="1:5" ht="14.15" x14ac:dyDescent="0.35">
      <c r="A268" s="10"/>
      <c r="B268" s="11"/>
      <c r="C268" s="12"/>
      <c r="D268" s="13"/>
      <c r="E268" s="14">
        <f>SUM(E264:E267)</f>
        <v>24000</v>
      </c>
    </row>
    <row r="269" spans="1:5" ht="16.3" x14ac:dyDescent="0.4">
      <c r="A269" s="22" t="str">
        <f>CONCATENATE("Подраздел: ", [1]Source!G797)</f>
        <v>Подраздел: Двери в коридорах 1 и 2 Этажей</v>
      </c>
      <c r="B269" s="22"/>
      <c r="C269" s="22"/>
      <c r="D269" s="22"/>
      <c r="E269" s="22"/>
    </row>
    <row r="270" spans="1:5" ht="14.15" x14ac:dyDescent="0.35">
      <c r="A270" s="10" t="str">
        <f>[1]Source!E801</f>
        <v>167</v>
      </c>
      <c r="B270" s="11" t="str">
        <f>[1]Source!G801</f>
        <v>Разборка деревянных заполнений проемов дверных, воротных</v>
      </c>
      <c r="C270" s="12" t="str">
        <f>[1]Source!H801</f>
        <v>100 м2</v>
      </c>
      <c r="D270" s="13">
        <f>[1]Source!I801</f>
        <v>0.13339999999999999</v>
      </c>
      <c r="E270" s="13">
        <v>700</v>
      </c>
    </row>
    <row r="271" spans="1:5" ht="14.15" x14ac:dyDescent="0.35">
      <c r="A271" s="10" t="str">
        <f>[1]Source!E802</f>
        <v>168</v>
      </c>
      <c r="B271" s="11" t="str">
        <f>[1]Source!G802</f>
        <v>Установка алюминиевых дверей (без стоимости дверных блоков и приборов)</v>
      </c>
      <c r="C271" s="12" t="str">
        <f>[1]Source!H802</f>
        <v>м2</v>
      </c>
      <c r="D271" s="13">
        <f>[1]Source!I802</f>
        <v>0.13339999999999999</v>
      </c>
      <c r="E271" s="13">
        <v>8000</v>
      </c>
    </row>
    <row r="272" spans="1:5" ht="42.45" x14ac:dyDescent="0.35">
      <c r="A272" s="10" t="str">
        <f>[1]Source!E804</f>
        <v>168,2</v>
      </c>
      <c r="B272" s="11" t="str">
        <f>[1]Source!G804</f>
        <v>Блоки дверные алюминиевые для жилых и общественных зданий полуторопольные, размеры 2365х1250 мм, площадь 2,956 м2, масса алюминия 33,69 кг (двуполные со стеклопакетом размер 1,45х2,3 м)</v>
      </c>
      <c r="C272" s="12" t="str">
        <f>[1]Source!H804</f>
        <v>шт.</v>
      </c>
      <c r="D272" s="13">
        <f>[1]Source!I804</f>
        <v>4</v>
      </c>
      <c r="E272" s="13"/>
    </row>
    <row r="273" spans="1:5" ht="14.15" x14ac:dyDescent="0.35">
      <c r="A273" s="10" t="str">
        <f>[1]Source!E805</f>
        <v>169</v>
      </c>
      <c r="B273" s="11" t="str">
        <f>[1]Source!G805</f>
        <v>Установка дверного доводчика - к металлическим дверям / масса 120 кг</v>
      </c>
      <c r="C273" s="12" t="str">
        <f>[1]Source!H805</f>
        <v>шт.</v>
      </c>
      <c r="D273" s="13">
        <f>[1]Source!I805</f>
        <v>4</v>
      </c>
      <c r="E273" s="13">
        <v>600</v>
      </c>
    </row>
    <row r="274" spans="1:5" ht="14.15" x14ac:dyDescent="0.35">
      <c r="A274" s="10"/>
      <c r="B274" s="11"/>
      <c r="C274" s="12"/>
      <c r="D274" s="13"/>
      <c r="E274" s="14">
        <f>SUM(E270:E273)</f>
        <v>9300</v>
      </c>
    </row>
    <row r="275" spans="1:5" ht="16.3" x14ac:dyDescent="0.4">
      <c r="A275" s="22" t="str">
        <f>CONCATENATE("Раздел: ", [1]Source!G865)</f>
        <v>Раздел: Экраны радиаторов.</v>
      </c>
      <c r="B275" s="22"/>
      <c r="C275" s="22"/>
      <c r="D275" s="22"/>
      <c r="E275" s="22"/>
    </row>
    <row r="276" spans="1:5" ht="14.15" x14ac:dyDescent="0.35">
      <c r="A276" s="10" t="str">
        <f>[1]Source!E869</f>
        <v>170</v>
      </c>
      <c r="B276" s="11" t="str">
        <f>[1]Source!G869</f>
        <v>Демонтаж  декоративного  экрана на регистры отопления</v>
      </c>
      <c r="C276" s="12" t="str">
        <f>[1]Source!H869</f>
        <v>м2</v>
      </c>
      <c r="D276" s="13">
        <f>[1]Source!I869</f>
        <v>45.2</v>
      </c>
      <c r="E276" s="13">
        <v>500</v>
      </c>
    </row>
    <row r="277" spans="1:5" ht="14.15" x14ac:dyDescent="0.35">
      <c r="A277" s="10" t="str">
        <f>[1]Source!E870</f>
        <v>171</v>
      </c>
      <c r="B277" s="11" t="str">
        <f>[1]Source!G870</f>
        <v>Установка декоративного деревянного экрана на регистры отопления</v>
      </c>
      <c r="C277" s="12" t="str">
        <f>[1]Source!H870</f>
        <v>м2</v>
      </c>
      <c r="D277" s="13">
        <f>[1]Source!I870</f>
        <v>45.2</v>
      </c>
      <c r="E277" s="13">
        <v>2500</v>
      </c>
    </row>
    <row r="278" spans="1:5" ht="28.3" x14ac:dyDescent="0.35">
      <c r="A278" s="10" t="str">
        <f>[1]Source!E871</f>
        <v>171,1</v>
      </c>
      <c r="B278" s="11" t="str">
        <f>[1]Source!G871</f>
        <v>Экран декоративный навесной для радиатора отопления (белый) металлический ВхШхГ 600x900x150мм</v>
      </c>
      <c r="C278" s="12" t="str">
        <f>[1]Source!H871</f>
        <v>шт.</v>
      </c>
      <c r="D278" s="13">
        <f>[1]Source!I871</f>
        <v>27</v>
      </c>
      <c r="E278" s="13"/>
    </row>
    <row r="279" spans="1:5" ht="14.15" x14ac:dyDescent="0.35">
      <c r="A279" s="10"/>
      <c r="B279" s="11"/>
      <c r="C279" s="12"/>
      <c r="D279" s="13"/>
      <c r="E279" s="14">
        <f>SUM(E276:E278)</f>
        <v>3000</v>
      </c>
    </row>
    <row r="280" spans="1:5" ht="16.3" x14ac:dyDescent="0.4">
      <c r="A280" s="22" t="str">
        <f>CONCATENATE("Раздел: ", [1]Source!G902)</f>
        <v>Раздел: Электрощитки</v>
      </c>
      <c r="B280" s="22"/>
      <c r="C280" s="22"/>
      <c r="D280" s="22"/>
      <c r="E280" s="22"/>
    </row>
    <row r="281" spans="1:5" ht="28.3" x14ac:dyDescent="0.35">
      <c r="A281" s="10" t="str">
        <f>[1]Source!E906</f>
        <v>172</v>
      </c>
      <c r="B281" s="11" t="str">
        <f>[1]Source!G906</f>
        <v>Установка щитков осветительных в нише распорными дюбелями, масса щитка до 6 кг (без стоимости щитков)</v>
      </c>
      <c r="C281" s="12" t="str">
        <f>[1]Source!H906</f>
        <v>шт.</v>
      </c>
      <c r="D281" s="13">
        <f>[1]Source!I906</f>
        <v>32</v>
      </c>
      <c r="E281" s="14">
        <v>5000</v>
      </c>
    </row>
    <row r="282" spans="1:5" ht="28.3" x14ac:dyDescent="0.35">
      <c r="A282" s="10" t="str">
        <f>[1]Source!E907</f>
        <v>172,1</v>
      </c>
      <c r="B282" s="11" t="str">
        <f>[1]Source!G907</f>
        <v>Ящики однофидерные, серия ЯВЗ, с выключателем, 3-х полюсные, на ток 100 А, тип ЯВЗ-31-1</v>
      </c>
      <c r="C282" s="12" t="str">
        <f>[1]Source!H907</f>
        <v>шт.</v>
      </c>
      <c r="D282" s="13">
        <f>[1]Source!I907</f>
        <v>32</v>
      </c>
      <c r="E282" s="13"/>
    </row>
    <row r="283" spans="1:5" ht="14.15" x14ac:dyDescent="0.35">
      <c r="A283" s="10"/>
      <c r="B283" s="11"/>
      <c r="C283" s="12"/>
      <c r="D283" s="13"/>
      <c r="E283" s="13"/>
    </row>
    <row r="284" spans="1:5" ht="16.3" x14ac:dyDescent="0.4">
      <c r="A284" s="22" t="str">
        <f>CONCATENATE("Раздел: ", [1]Source!G938)</f>
        <v>Раздел: Инженерные сети</v>
      </c>
      <c r="B284" s="22"/>
      <c r="C284" s="22"/>
      <c r="D284" s="22"/>
      <c r="E284" s="22"/>
    </row>
    <row r="285" spans="1:5" ht="14.15" x14ac:dyDescent="0.35">
      <c r="A285" s="10" t="str">
        <f>[1]Source!E942</f>
        <v>173</v>
      </c>
      <c r="B285" s="11" t="str">
        <f>[1]Source!G942</f>
        <v>Разборка трубопроводов из водогазопроводных труб диаметром до 25 мм</v>
      </c>
      <c r="C285" s="12" t="str">
        <f>[1]Source!H942</f>
        <v>100 м</v>
      </c>
      <c r="D285" s="13">
        <f>[1]Source!I942</f>
        <v>0.8</v>
      </c>
      <c r="E285" s="13">
        <v>2500</v>
      </c>
    </row>
    <row r="286" spans="1:5" ht="14.15" x14ac:dyDescent="0.35">
      <c r="A286" s="10" t="str">
        <f>[1]Source!E943</f>
        <v>174</v>
      </c>
      <c r="B286" s="11" t="str">
        <f>[1]Source!G943</f>
        <v>Разборка трубопроводов из водогазопроводных труб диаметром до 40 мм</v>
      </c>
      <c r="C286" s="12" t="str">
        <f>[1]Source!H943</f>
        <v>100 м</v>
      </c>
      <c r="D286" s="13">
        <f>[1]Source!I943</f>
        <v>1.28</v>
      </c>
      <c r="E286" s="13">
        <v>4000</v>
      </c>
    </row>
    <row r="287" spans="1:5" ht="14.15" x14ac:dyDescent="0.35">
      <c r="A287" s="10" t="str">
        <f>[1]Source!E944</f>
        <v>175</v>
      </c>
      <c r="B287" s="11" t="str">
        <f>[1]Source!G944</f>
        <v>Разборка трубопроводов канализации из чугунных труб диаметром 50 мм</v>
      </c>
      <c r="C287" s="12" t="str">
        <f>[1]Source!H944</f>
        <v>100 м</v>
      </c>
      <c r="D287" s="13">
        <f>[1]Source!I944</f>
        <v>0.83199999999999996</v>
      </c>
      <c r="E287" s="13">
        <v>3000</v>
      </c>
    </row>
    <row r="288" spans="1:5" ht="14.15" x14ac:dyDescent="0.35">
      <c r="A288" s="10" t="str">
        <f>[1]Source!E945</f>
        <v>176</v>
      </c>
      <c r="B288" s="11" t="str">
        <f>[1]Source!G945</f>
        <v>Разборка трубопроводов канализации из чугунных труб диаметром 150 мм</v>
      </c>
      <c r="C288" s="12" t="str">
        <f>[1]Source!H945</f>
        <v>100 м</v>
      </c>
      <c r="D288" s="13">
        <f>[1]Source!I945</f>
        <v>0.51200000000000001</v>
      </c>
      <c r="E288" s="13">
        <v>4000</v>
      </c>
    </row>
    <row r="289" spans="1:5" ht="28.3" x14ac:dyDescent="0.35">
      <c r="A289" s="10" t="str">
        <f>[1]Source!E946</f>
        <v>177</v>
      </c>
      <c r="B289" s="11" t="str">
        <f>[1]Source!G946</f>
        <v>Прокладка трубопроводов водоснабжения из стальных водогазопроводных оцинкованных труб диаметром 15 мм</v>
      </c>
      <c r="C289" s="12" t="str">
        <f>[1]Source!H946</f>
        <v>100 м</v>
      </c>
      <c r="D289" s="13">
        <f>[1]Source!I946</f>
        <v>0.8</v>
      </c>
      <c r="E289" s="13">
        <v>3000</v>
      </c>
    </row>
    <row r="290" spans="1:5" ht="28.3" x14ac:dyDescent="0.35">
      <c r="A290" s="10" t="str">
        <f>[1]Source!E947</f>
        <v>177,1</v>
      </c>
      <c r="B290" s="11" t="str">
        <f>[1]Source!G947</f>
        <v>Кран шаровой латунный полнопроходной, Т макс.=120°С, Р=1,6 МПа, диаметр 15 мм</v>
      </c>
      <c r="C290" s="12" t="str">
        <f>[1]Source!H947</f>
        <v>шт.</v>
      </c>
      <c r="D290" s="13">
        <f>[1]Source!I947</f>
        <v>208</v>
      </c>
      <c r="E290" s="13"/>
    </row>
    <row r="291" spans="1:5" ht="28.3" x14ac:dyDescent="0.35">
      <c r="A291" s="10" t="str">
        <f>[1]Source!E948</f>
        <v>178</v>
      </c>
      <c r="B291" s="11" t="str">
        <f>[1]Source!G948</f>
        <v>Прокладка трубопроводов водоснабжения из стальных водогазопроводных оцинкованных труб диаметром 32 мм</v>
      </c>
      <c r="C291" s="12" t="str">
        <f>[1]Source!H948</f>
        <v>100 м</v>
      </c>
      <c r="D291" s="13">
        <f>[1]Source!I948</f>
        <v>1.28</v>
      </c>
      <c r="E291" s="13">
        <v>4000</v>
      </c>
    </row>
    <row r="292" spans="1:5" ht="28.3" x14ac:dyDescent="0.35">
      <c r="A292" s="10" t="str">
        <f>[1]Source!E949</f>
        <v>178,1</v>
      </c>
      <c r="B292" s="11" t="str">
        <f>[1]Source!G949</f>
        <v>Кран шаровой латунный полнопроходной, Т макс.=120°С, Р=1,6 МПа, диаметр 32 мм</v>
      </c>
      <c r="C292" s="12" t="str">
        <f>[1]Source!H949</f>
        <v>шт.</v>
      </c>
      <c r="D292" s="13">
        <f>[1]Source!I949</f>
        <v>48</v>
      </c>
      <c r="E292" s="13"/>
    </row>
    <row r="293" spans="1:5" ht="28.3" x14ac:dyDescent="0.35">
      <c r="A293" s="10" t="str">
        <f>[1]Source!E950</f>
        <v>179</v>
      </c>
      <c r="B293" s="11" t="str">
        <f>[1]Source!G950</f>
        <v>Прокладка трубопроводов канализации из ПВХ труб диаметром до 50 мм (без стоимости арматуры)</v>
      </c>
      <c r="C293" s="12" t="str">
        <f>[1]Source!H950</f>
        <v>100 м</v>
      </c>
      <c r="D293" s="13">
        <f>[1]Source!I950</f>
        <v>0.83199999999999996</v>
      </c>
      <c r="E293" s="13">
        <v>5000</v>
      </c>
    </row>
    <row r="294" spans="1:5" ht="56.6" x14ac:dyDescent="0.35">
      <c r="A294" s="10" t="str">
        <f>[1]Source!E951</f>
        <v>179,1</v>
      </c>
      <c r="B294" s="11" t="str">
        <f>[1]Source!G951</f>
        <v>Конструктивные элементы вспом.назначения,эл-ты крепл.подвес. потолков,трубопр.,воздухов.,закл.детали,детали крепл.стен.панелей,ворот,переплетов решеток,массой не более 50 кг, с преобл.толстолист.стали без отверстий и сборосварочных операций</v>
      </c>
      <c r="C294" s="12" t="str">
        <f>[1]Source!H951</f>
        <v>кг</v>
      </c>
      <c r="D294" s="13">
        <f>[1]Source!I951</f>
        <v>4.3929600000000004</v>
      </c>
      <c r="E294" s="13"/>
    </row>
    <row r="295" spans="1:5" ht="28.3" x14ac:dyDescent="0.35">
      <c r="A295" s="10" t="str">
        <f>[1]Source!E952</f>
        <v>180</v>
      </c>
      <c r="B295" s="11" t="str">
        <f>[1]Source!G952</f>
        <v>Прокладка трубопроводов канализации из ПВХ труб диаметром 100-150 мм (без стоимости арматуры)</v>
      </c>
      <c r="C295" s="12" t="str">
        <f>[1]Source!H952</f>
        <v>100 м</v>
      </c>
      <c r="D295" s="13">
        <f>[1]Source!I952</f>
        <v>0.51200000000000001</v>
      </c>
      <c r="E295" s="13">
        <v>5000</v>
      </c>
    </row>
    <row r="296" spans="1:5" ht="56.6" x14ac:dyDescent="0.35">
      <c r="A296" s="10" t="str">
        <f>[1]Source!E953</f>
        <v>180,1</v>
      </c>
      <c r="B296" s="11" t="str">
        <f>[1]Source!G953</f>
        <v>Конструктивные элементы вспом.назначения,эл-ты крепл.подвес. потолков,трубопр.,воздухов.,закл.детали,детали крепл.стен.панелей,ворот,переплетов решеток,массой не более 50 кг, с преобл.толстолист.стали без отверстий и сборосварочных операций</v>
      </c>
      <c r="C296" s="12" t="str">
        <f>[1]Source!H953</f>
        <v>кг</v>
      </c>
      <c r="D296" s="13">
        <f>[1]Source!I953</f>
        <v>2.70336</v>
      </c>
      <c r="E296" s="13"/>
    </row>
    <row r="297" spans="1:5" ht="42.45" x14ac:dyDescent="0.35">
      <c r="A297" s="10" t="str">
        <f>[1]Source!E954</f>
        <v>181</v>
      </c>
      <c r="B297" s="11" t="str">
        <f>[1]Source!G954</f>
        <v>Изоляция трубопроводов изделиями из вспененного каучука, вспененного полиэтилена, трубками (без стоимости трубок, клея, листов, лент изоляции) (канализация)</v>
      </c>
      <c r="C297" s="12" t="str">
        <f>[1]Source!H954</f>
        <v>10 м</v>
      </c>
      <c r="D297" s="13">
        <f>[1]Source!I954</f>
        <v>13.44</v>
      </c>
      <c r="E297" s="13">
        <v>4000</v>
      </c>
    </row>
    <row r="298" spans="1:5" ht="14.15" x14ac:dyDescent="0.35">
      <c r="A298" s="10" t="str">
        <f>[1]Source!E955</f>
        <v>181,1</v>
      </c>
      <c r="B298" s="11" t="str">
        <f>[1]Source!G955</f>
        <v>Лента термоизоляционная, "Армафлекс", ширина (толщина) 50 (3) мм</v>
      </c>
      <c r="C298" s="12" t="str">
        <f>[1]Source!H955</f>
        <v>м</v>
      </c>
      <c r="D298" s="13">
        <f>[1]Source!I955</f>
        <v>141.12</v>
      </c>
      <c r="E298" s="13"/>
    </row>
    <row r="299" spans="1:5" ht="42.45" x14ac:dyDescent="0.35">
      <c r="A299" s="10" t="str">
        <f>[1]Source!E956</f>
        <v>181,2</v>
      </c>
      <c r="B299" s="11" t="str">
        <f>[1]Source!G956</f>
        <v>Трубки теплоизоляционные из вспененного синтетического каучука типа "Армафлекс" для поверхностей с температурой от -50 до +105°С, марка АС-13-060, внутренний диаметр (толщина) 60 (13) мм</v>
      </c>
      <c r="C299" s="12" t="str">
        <f>[1]Source!H956</f>
        <v>м</v>
      </c>
      <c r="D299" s="13">
        <f>[1]Source!I956</f>
        <v>53.76</v>
      </c>
      <c r="E299" s="13"/>
    </row>
    <row r="300" spans="1:5" ht="42.45" x14ac:dyDescent="0.35">
      <c r="A300" s="10" t="str">
        <f>[1]Source!E957</f>
        <v>181,3</v>
      </c>
      <c r="B300" s="11" t="str">
        <f>[1]Source!G957</f>
        <v>Трубки теплоизоляционные из вспененного синтетического каучука типа "Армафлекс" для поверхностей с температурой от -50 до +105°С, марка АС-13-114, внутренний диаметр (толщина) 114 (13) мм(применительно 160(13)</v>
      </c>
      <c r="C300" s="12" t="str">
        <f>[1]Source!H957</f>
        <v>м</v>
      </c>
      <c r="D300" s="13">
        <f>[1]Source!I957</f>
        <v>87.36</v>
      </c>
      <c r="E300" s="13"/>
    </row>
    <row r="301" spans="1:5" ht="14.15" x14ac:dyDescent="0.35">
      <c r="A301" s="10" t="str">
        <f>[1]Source!E958</f>
        <v>181,4</v>
      </c>
      <c r="B301" s="11" t="str">
        <f>[1]Source!G958</f>
        <v>Клей "Армафлекс"</v>
      </c>
      <c r="C301" s="12" t="str">
        <f>[1]Source!H958</f>
        <v>л</v>
      </c>
      <c r="D301" s="13">
        <f>[1]Source!I958</f>
        <v>1.3977599999999999</v>
      </c>
      <c r="E301" s="13"/>
    </row>
    <row r="302" spans="1:5" ht="42.45" x14ac:dyDescent="0.35">
      <c r="A302" s="10" t="str">
        <f>[1]Source!E959</f>
        <v>182</v>
      </c>
      <c r="B302" s="11" t="str">
        <f>[1]Source!G959</f>
        <v>Изоляция трубопроводов изделиями из вспененного каучука, вспененного полиэтилена, трубками (без стоимости трубок, клея, листов, лент изоляции) (водопровод)</v>
      </c>
      <c r="C302" s="12" t="str">
        <f>[1]Source!H959</f>
        <v>10 м</v>
      </c>
      <c r="D302" s="13">
        <f>[1]Source!I959</f>
        <v>12.8</v>
      </c>
      <c r="E302" s="13">
        <v>3500</v>
      </c>
    </row>
    <row r="303" spans="1:5" ht="14.15" x14ac:dyDescent="0.35">
      <c r="A303" s="10" t="str">
        <f>[1]Source!E960</f>
        <v>182,1</v>
      </c>
      <c r="B303" s="11" t="str">
        <f>[1]Source!G960</f>
        <v>Лента термоизоляционная, "Армафлекс", ширина (толщина) 50 (3) мм</v>
      </c>
      <c r="C303" s="12" t="str">
        <f>[1]Source!H960</f>
        <v>м</v>
      </c>
      <c r="D303" s="13">
        <f>[1]Source!I960</f>
        <v>134.4</v>
      </c>
      <c r="E303" s="13"/>
    </row>
    <row r="304" spans="1:5" ht="28.3" x14ac:dyDescent="0.35">
      <c r="A304" s="10" t="str">
        <f>[1]Source!E961</f>
        <v>182,2</v>
      </c>
      <c r="B304" s="11" t="str">
        <f>[1]Source!G961</f>
        <v>Трубки теплоизоляционные из вспененного полиэтилена для поверхностей с температурой от -40°C до +95°С, внутренний диаметр (толщина) 35 (20) мм</v>
      </c>
      <c r="C304" s="12" t="str">
        <f>[1]Source!H961</f>
        <v>м</v>
      </c>
      <c r="D304" s="13">
        <f>[1]Source!I961</f>
        <v>134.4</v>
      </c>
      <c r="E304" s="13"/>
    </row>
    <row r="305" spans="1:5" ht="14.15" x14ac:dyDescent="0.35">
      <c r="A305" s="10" t="str">
        <f>[1]Source!E962</f>
        <v>182,3</v>
      </c>
      <c r="B305" s="11" t="str">
        <f>[1]Source!G962</f>
        <v>Клей "Армафлекс"</v>
      </c>
      <c r="C305" s="12" t="str">
        <f>[1]Source!H962</f>
        <v>л</v>
      </c>
      <c r="D305" s="13">
        <f>[1]Source!I962</f>
        <v>1.34</v>
      </c>
      <c r="E305" s="13"/>
    </row>
    <row r="306" spans="1:5" ht="14.15" x14ac:dyDescent="0.35">
      <c r="A306" s="10"/>
      <c r="B306" s="11"/>
      <c r="C306" s="12"/>
      <c r="D306" s="13"/>
      <c r="E306" s="14">
        <f>SUM(E285:E305)</f>
        <v>38000</v>
      </c>
    </row>
    <row r="307" spans="1:5" ht="16.3" x14ac:dyDescent="0.4">
      <c r="A307" s="22" t="str">
        <f>CONCATENATE("Раздел: ", [1]Source!G993)</f>
        <v>Раздел: Мусор</v>
      </c>
      <c r="B307" s="22"/>
      <c r="C307" s="22"/>
      <c r="D307" s="22"/>
      <c r="E307" s="22"/>
    </row>
    <row r="308" spans="1:5" ht="14.15" x14ac:dyDescent="0.35">
      <c r="A308" s="10" t="str">
        <f>[1]Source!E997</f>
        <v>183</v>
      </c>
      <c r="B308" s="11" t="str">
        <f>[1]Source!G997</f>
        <v>Механизированная погрузка строительного мусора в автомобили-самосвалы</v>
      </c>
      <c r="C308" s="12" t="str">
        <f>[1]Source!H997</f>
        <v>т</v>
      </c>
      <c r="D308" s="13">
        <f>[1]Source!I997</f>
        <v>85.89</v>
      </c>
      <c r="E308" s="13"/>
    </row>
    <row r="309" spans="1:5" ht="28.3" x14ac:dyDescent="0.35">
      <c r="A309" s="10" t="str">
        <f>[1]Source!E998</f>
        <v>184</v>
      </c>
      <c r="B309" s="11" t="str">
        <f>[1]Source!G998</f>
        <v>Перевозка строительного мусора автосамосвалами грузоподъемностью до 10 т на расстояние 1 км - при механизированной погрузке</v>
      </c>
      <c r="C309" s="12" t="str">
        <f>[1]Source!H998</f>
        <v>т</v>
      </c>
      <c r="D309" s="13">
        <f>[1]Source!I998</f>
        <v>85.89</v>
      </c>
      <c r="E309" s="13"/>
    </row>
    <row r="310" spans="1:5" ht="28.3" x14ac:dyDescent="0.35">
      <c r="A310" s="16" t="str">
        <f>[1]Source!E999</f>
        <v>185</v>
      </c>
      <c r="B310" s="17" t="str">
        <f>[1]Source!G999</f>
        <v>Перевозка строительного мусора автосамосвалами грузоподъемностью до 10 т - добавляется на каждый последующий 1 км до 100 км</v>
      </c>
      <c r="C310" s="18" t="str">
        <f>[1]Source!H999</f>
        <v>т</v>
      </c>
      <c r="D310" s="19">
        <f>[1]Source!I999</f>
        <v>85.89</v>
      </c>
      <c r="E310" s="13"/>
    </row>
    <row r="311" spans="1:5" x14ac:dyDescent="0.3">
      <c r="E311" s="20">
        <f>E23+E46+E67+E76+E82+E111+E140+E171+E192+E213+E234+E237+E253+E262+E268+E274+E279+E281+E306</f>
        <v>1136670</v>
      </c>
    </row>
    <row r="313" spans="1:5" ht="14.15" x14ac:dyDescent="0.35">
      <c r="A313" s="21" t="s">
        <v>7</v>
      </c>
      <c r="B313" s="21"/>
      <c r="C313" s="21" t="s">
        <v>8</v>
      </c>
      <c r="D313" s="21"/>
      <c r="E313" s="21"/>
    </row>
  </sheetData>
  <mergeCells count="30">
    <mergeCell ref="A11:D11"/>
    <mergeCell ref="B3:E3"/>
    <mergeCell ref="B4:E4"/>
    <mergeCell ref="B5:E5"/>
    <mergeCell ref="B6:E6"/>
    <mergeCell ref="B7:E7"/>
    <mergeCell ref="A193:E193"/>
    <mergeCell ref="A12:D12"/>
    <mergeCell ref="A19:E19"/>
    <mergeCell ref="A20:E20"/>
    <mergeCell ref="A24:E24"/>
    <mergeCell ref="A47:E47"/>
    <mergeCell ref="A68:E68"/>
    <mergeCell ref="A77:E77"/>
    <mergeCell ref="A83:E83"/>
    <mergeCell ref="A112:E112"/>
    <mergeCell ref="A141:E141"/>
    <mergeCell ref="A172:E172"/>
    <mergeCell ref="A307:E307"/>
    <mergeCell ref="A214:E214"/>
    <mergeCell ref="A235:E235"/>
    <mergeCell ref="A236:E236"/>
    <mergeCell ref="A238:E238"/>
    <mergeCell ref="A246:E246"/>
    <mergeCell ref="A254:E254"/>
    <mergeCell ref="A263:E263"/>
    <mergeCell ref="A269:E269"/>
    <mergeCell ref="A275:E275"/>
    <mergeCell ref="A280:E280"/>
    <mergeCell ref="A284:E284"/>
  </mergeCells>
  <pageMargins left="0.4" right="0.2" top="0.2" bottom="0.4" header="0.2" footer="0.2"/>
  <pageSetup paperSize="9" scale="77" fitToHeight="0" orientation="portrait" r:id="rId1"/>
  <headerFooter>
    <oddHeader>&amp;L&amp;8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Дефектная ведомость</vt:lpstr>
      <vt:lpstr>'Дефектная ведомость'!Заголовки_для_печати</vt:lpstr>
      <vt:lpstr>'Дефектная ведомость'!Область_печати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2019-05-22T13:55:54Z</dcterms:created>
  <dcterms:modified xsi:type="dcterms:W3CDTF">2019-05-22T18:16:18Z</dcterms:modified>
</cp:coreProperties>
</file>