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5" yWindow="54" windowWidth="16275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1" i="1" l="1"/>
  <c r="D72" i="1" s="1"/>
  <c r="D67" i="1"/>
  <c r="D57" i="1"/>
  <c r="E70" i="1" l="1"/>
  <c r="C70" i="1"/>
  <c r="B70" i="1"/>
  <c r="A70" i="1"/>
  <c r="E60" i="1"/>
  <c r="C60" i="1"/>
  <c r="D28" i="1"/>
  <c r="E74" i="1" l="1"/>
  <c r="E63" i="1"/>
  <c r="E62" i="1"/>
  <c r="C69" i="1"/>
  <c r="E69" i="1" s="1"/>
  <c r="C59" i="1"/>
  <c r="E59" i="1" s="1"/>
  <c r="E11" i="1" l="1"/>
  <c r="C71" i="1" l="1"/>
  <c r="C72" i="1" s="1"/>
  <c r="C67" i="1"/>
  <c r="C57" i="1"/>
  <c r="D49" i="1"/>
  <c r="D48" i="1"/>
  <c r="C49" i="1"/>
  <c r="C48" i="1"/>
  <c r="C47" i="1"/>
  <c r="C18" i="1"/>
  <c r="C19" i="1" s="1"/>
  <c r="E19" i="1" s="1"/>
  <c r="C21" i="1"/>
  <c r="E21" i="1" s="1"/>
  <c r="D45" i="1"/>
  <c r="C37" i="1"/>
  <c r="C38" i="1" s="1"/>
  <c r="E6" i="1"/>
  <c r="C8" i="1"/>
  <c r="C9" i="1" s="1"/>
  <c r="C10" i="1" s="1"/>
  <c r="C4" i="1"/>
  <c r="C13" i="1" s="1"/>
  <c r="E49" i="1" l="1"/>
  <c r="E48" i="1"/>
  <c r="C51" i="1"/>
  <c r="C50" i="1"/>
  <c r="E50" i="1" s="1"/>
  <c r="E18" i="1"/>
  <c r="C40" i="1"/>
  <c r="C41" i="1" s="1"/>
  <c r="D37" i="1"/>
  <c r="D36" i="1"/>
  <c r="D40" i="1" s="1"/>
  <c r="D23" i="1"/>
  <c r="C28" i="1"/>
  <c r="C29" i="1" s="1"/>
  <c r="E29" i="1" s="1"/>
  <c r="E33" i="1" l="1"/>
  <c r="E28" i="1"/>
  <c r="C30" i="1"/>
  <c r="E44" i="1"/>
  <c r="E45" i="1"/>
  <c r="E52" i="1"/>
  <c r="E55" i="1"/>
  <c r="E56" i="1"/>
  <c r="E57" i="1"/>
  <c r="E61" i="1"/>
  <c r="E66" i="1"/>
  <c r="E67" i="1"/>
  <c r="E72" i="1"/>
  <c r="E73" i="1"/>
  <c r="E34" i="1"/>
  <c r="E40" i="1"/>
  <c r="E25" i="1"/>
  <c r="D24" i="1"/>
  <c r="D16" i="1"/>
  <c r="E4" i="1"/>
  <c r="D27" i="1" l="1"/>
  <c r="D47" i="1" s="1"/>
  <c r="C24" i="1"/>
  <c r="E24" i="1" s="1"/>
  <c r="C23" i="1"/>
  <c r="E23" i="1" s="1"/>
  <c r="D30" i="1"/>
  <c r="D51" i="1" s="1"/>
  <c r="E51" i="1" s="1"/>
  <c r="E22" i="1"/>
  <c r="E7" i="1"/>
  <c r="E16" i="1"/>
  <c r="E8" i="1"/>
  <c r="E20" i="1"/>
  <c r="D71" i="1" l="1"/>
  <c r="E71" i="1" s="1"/>
  <c r="E47" i="1"/>
  <c r="E27" i="1"/>
  <c r="D76" i="1" s="1"/>
  <c r="E30" i="1"/>
  <c r="D38" i="1"/>
  <c r="D41" i="1" s="1"/>
  <c r="E41" i="1" s="1"/>
  <c r="E36" i="1"/>
  <c r="E13" i="1"/>
  <c r="E9" i="1"/>
  <c r="E38" i="1" l="1"/>
  <c r="E37" i="1"/>
  <c r="E10" i="1"/>
</calcChain>
</file>

<file path=xl/sharedStrings.xml><?xml version="1.0" encoding="utf-8"?>
<sst xmlns="http://schemas.openxmlformats.org/spreadsheetml/2006/main" count="131" uniqueCount="49">
  <si>
    <t>ремонт квартирры</t>
  </si>
  <si>
    <t xml:space="preserve">   спальня</t>
  </si>
  <si>
    <t xml:space="preserve">      пол</t>
  </si>
  <si>
    <t xml:space="preserve">         устройство стяжки</t>
  </si>
  <si>
    <t xml:space="preserve">         монтаж паркетной доски</t>
  </si>
  <si>
    <t xml:space="preserve">      сены</t>
  </si>
  <si>
    <t xml:space="preserve">         облицовка стен гипсокартоном</t>
  </si>
  <si>
    <t xml:space="preserve">         покраска</t>
  </si>
  <si>
    <t xml:space="preserve">      потолок</t>
  </si>
  <si>
    <t xml:space="preserve">   гостинная + кухня</t>
  </si>
  <si>
    <t xml:space="preserve">         монтаж теплого пола</t>
  </si>
  <si>
    <t xml:space="preserve">         устройство плитки из керамогранита</t>
  </si>
  <si>
    <t xml:space="preserve">         монтаж конструкций из гипсокартона</t>
  </si>
  <si>
    <t xml:space="preserve">         устройство керамической плитки</t>
  </si>
  <si>
    <t xml:space="preserve">   коридор+кладовка</t>
  </si>
  <si>
    <t xml:space="preserve">         монтаж люка</t>
  </si>
  <si>
    <t xml:space="preserve">   ванная</t>
  </si>
  <si>
    <t xml:space="preserve">      стены</t>
  </si>
  <si>
    <t xml:space="preserve">   туалет</t>
  </si>
  <si>
    <t xml:space="preserve">   балкон</t>
  </si>
  <si>
    <t xml:space="preserve">         шпаклевка потолка</t>
  </si>
  <si>
    <t xml:space="preserve">         покраска потолка</t>
  </si>
  <si>
    <t>ед. изм.</t>
  </si>
  <si>
    <t>кол-во</t>
  </si>
  <si>
    <t>цена за ед. монтажа</t>
  </si>
  <si>
    <t>ст-ть монтажа</t>
  </si>
  <si>
    <t>м2</t>
  </si>
  <si>
    <t xml:space="preserve">         грунтовка</t>
  </si>
  <si>
    <t xml:space="preserve">         шпаклевка под обои</t>
  </si>
  <si>
    <t xml:space="preserve">         шпатлевка под покраску</t>
  </si>
  <si>
    <t>грунтовка</t>
  </si>
  <si>
    <t>шт</t>
  </si>
  <si>
    <t xml:space="preserve">         устройство шумоизоляции "Пенополистиролом"</t>
  </si>
  <si>
    <r>
      <t xml:space="preserve">   </t>
    </r>
    <r>
      <rPr>
        <sz val="11"/>
        <color rgb="FF000000"/>
        <rFont val="Calibri"/>
        <family val="2"/>
        <charset val="204"/>
        <scheme val="minor"/>
      </rPr>
      <t xml:space="preserve">      штукатурка</t>
    </r>
  </si>
  <si>
    <t>шт.</t>
  </si>
  <si>
    <t xml:space="preserve">          демонтаж ГКЛ</t>
  </si>
  <si>
    <t xml:space="preserve">        штукатурка</t>
  </si>
  <si>
    <t xml:space="preserve">         демонтаж перегородок из пазогребневых плит</t>
  </si>
  <si>
    <t xml:space="preserve">         монтаж перегородок из пазогребневых плит</t>
  </si>
  <si>
    <t xml:space="preserve">         устройство керамической плитки (фартук)</t>
  </si>
  <si>
    <t>ИТОГО</t>
  </si>
  <si>
    <t>комп.</t>
  </si>
  <si>
    <t xml:space="preserve">         поклейка обоев</t>
  </si>
  <si>
    <t>монтаж подоконника</t>
  </si>
  <si>
    <t>установка полотенцесушителя</t>
  </si>
  <si>
    <t>устаноквка ванны (акриловой)</t>
  </si>
  <si>
    <t>установка унитаза (крепление к инсталляции)</t>
  </si>
  <si>
    <t xml:space="preserve">        грунтовка</t>
  </si>
  <si>
    <t xml:space="preserve">   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</si>
</sst>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" xfId="0" applyFont="1" applyFill="1" applyBorder="1" applyAlignment="1">
      <alignment horizontal="left" vertical="center" wrapText="1" indent="3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="115" zoomScaleNormal="115" workbookViewId="0">
      <selection activeCell="D63" sqref="D63"/>
    </sheetView>
  </sheetViews>
  <sheetFormatPr defaultRowHeight="14.3" x14ac:dyDescent="0.25"/>
  <cols>
    <col min="1" max="1" width="40" bestFit="1" customWidth="1"/>
    <col min="2" max="2" width="8.25" style="1" bestFit="1" customWidth="1"/>
    <col min="3" max="3" width="9.875" style="1" customWidth="1"/>
    <col min="4" max="5" width="12.25" style="1" customWidth="1"/>
  </cols>
  <sheetData>
    <row r="1" spans="1:7" ht="28.55" x14ac:dyDescent="0.25">
      <c r="A1" s="5" t="s">
        <v>0</v>
      </c>
      <c r="B1" s="6" t="s">
        <v>22</v>
      </c>
      <c r="C1" s="6" t="s">
        <v>23</v>
      </c>
      <c r="D1" s="6" t="s">
        <v>24</v>
      </c>
      <c r="E1" s="6" t="s">
        <v>25</v>
      </c>
    </row>
    <row r="2" spans="1:7" s="9" customFormat="1" x14ac:dyDescent="0.25">
      <c r="A2" s="7" t="s">
        <v>1</v>
      </c>
      <c r="B2" s="8"/>
      <c r="C2" s="8"/>
      <c r="D2" s="8"/>
      <c r="E2" s="8"/>
    </row>
    <row r="3" spans="1:7" s="9" customFormat="1" x14ac:dyDescent="0.25">
      <c r="A3" s="7" t="s">
        <v>2</v>
      </c>
      <c r="B3" s="8"/>
      <c r="C3" s="8"/>
      <c r="D3" s="8"/>
      <c r="E3" s="8"/>
    </row>
    <row r="4" spans="1:7" s="9" customFormat="1" x14ac:dyDescent="0.25">
      <c r="A4" s="10" t="s">
        <v>4</v>
      </c>
      <c r="B4" s="8" t="s">
        <v>26</v>
      </c>
      <c r="C4" s="8">
        <f>3.24*3.75</f>
        <v>12.15</v>
      </c>
      <c r="D4" s="8">
        <v>250</v>
      </c>
      <c r="E4" s="8">
        <f>D4*C4</f>
        <v>3037.5</v>
      </c>
    </row>
    <row r="5" spans="1:7" s="9" customFormat="1" x14ac:dyDescent="0.25">
      <c r="A5" s="7" t="s">
        <v>5</v>
      </c>
      <c r="B5" s="8"/>
      <c r="C5" s="8"/>
      <c r="D5" s="8"/>
      <c r="E5" s="8"/>
    </row>
    <row r="6" spans="1:7" s="9" customFormat="1" x14ac:dyDescent="0.25">
      <c r="A6" s="10" t="s">
        <v>35</v>
      </c>
      <c r="B6" s="8" t="s">
        <v>26</v>
      </c>
      <c r="C6" s="8">
        <v>33.61</v>
      </c>
      <c r="D6" s="8">
        <v>70</v>
      </c>
      <c r="E6" s="8">
        <f>D6*C6</f>
        <v>2352.6999999999998</v>
      </c>
    </row>
    <row r="7" spans="1:7" s="9" customFormat="1" x14ac:dyDescent="0.25">
      <c r="A7" s="10" t="s">
        <v>6</v>
      </c>
      <c r="B7" s="8" t="s">
        <v>26</v>
      </c>
      <c r="C7" s="8">
        <v>33.61</v>
      </c>
      <c r="D7" s="8">
        <v>400</v>
      </c>
      <c r="E7" s="8">
        <f t="shared" ref="E7:E11" si="0">D7*C7</f>
        <v>13444</v>
      </c>
    </row>
    <row r="8" spans="1:7" s="9" customFormat="1" x14ac:dyDescent="0.25">
      <c r="A8" s="10" t="s">
        <v>28</v>
      </c>
      <c r="B8" s="8" t="s">
        <v>26</v>
      </c>
      <c r="C8" s="8">
        <f>C7</f>
        <v>33.61</v>
      </c>
      <c r="D8" s="8">
        <v>300</v>
      </c>
      <c r="E8" s="8">
        <f t="shared" si="0"/>
        <v>10083</v>
      </c>
    </row>
    <row r="9" spans="1:7" s="9" customFormat="1" x14ac:dyDescent="0.25">
      <c r="A9" s="10" t="s">
        <v>27</v>
      </c>
      <c r="B9" s="8" t="s">
        <v>26</v>
      </c>
      <c r="C9" s="8">
        <f>C8</f>
        <v>33.61</v>
      </c>
      <c r="D9" s="8">
        <v>60</v>
      </c>
      <c r="E9" s="8">
        <f t="shared" si="0"/>
        <v>2016.6</v>
      </c>
      <c r="G9" s="16"/>
    </row>
    <row r="10" spans="1:7" s="9" customFormat="1" x14ac:dyDescent="0.25">
      <c r="A10" s="10" t="s">
        <v>42</v>
      </c>
      <c r="B10" s="8" t="s">
        <v>26</v>
      </c>
      <c r="C10" s="8">
        <f>C9</f>
        <v>33.61</v>
      </c>
      <c r="D10" s="8">
        <v>150</v>
      </c>
      <c r="E10" s="8">
        <f t="shared" si="0"/>
        <v>5041.5</v>
      </c>
    </row>
    <row r="11" spans="1:7" s="9" customFormat="1" x14ac:dyDescent="0.25">
      <c r="A11" s="10" t="s">
        <v>43</v>
      </c>
      <c r="B11" s="8" t="s">
        <v>34</v>
      </c>
      <c r="C11" s="8">
        <v>1</v>
      </c>
      <c r="D11" s="8">
        <v>600</v>
      </c>
      <c r="E11" s="8">
        <f t="shared" si="0"/>
        <v>600</v>
      </c>
    </row>
    <row r="12" spans="1:7" s="9" customFormat="1" x14ac:dyDescent="0.25">
      <c r="A12" s="7" t="s">
        <v>8</v>
      </c>
      <c r="B12" s="8"/>
      <c r="C12" s="8"/>
      <c r="D12" s="8"/>
      <c r="E12" s="8"/>
    </row>
    <row r="13" spans="1:7" s="9" customFormat="1" ht="28.55" x14ac:dyDescent="0.25">
      <c r="A13" s="10" t="s">
        <v>32</v>
      </c>
      <c r="B13" s="8" t="s">
        <v>26</v>
      </c>
      <c r="C13" s="8">
        <f>C4</f>
        <v>12.15</v>
      </c>
      <c r="D13" s="8">
        <v>200</v>
      </c>
      <c r="E13" s="8">
        <f>D13*C13</f>
        <v>2430</v>
      </c>
    </row>
    <row r="14" spans="1:7" s="9" customFormat="1" x14ac:dyDescent="0.25">
      <c r="A14" s="7" t="s">
        <v>9</v>
      </c>
      <c r="B14" s="8"/>
      <c r="C14" s="8"/>
      <c r="D14" s="8"/>
      <c r="E14" s="8"/>
    </row>
    <row r="15" spans="1:7" s="9" customFormat="1" x14ac:dyDescent="0.25">
      <c r="A15" s="7" t="s">
        <v>2</v>
      </c>
      <c r="B15" s="8"/>
      <c r="C15" s="8"/>
      <c r="D15" s="8"/>
      <c r="E15" s="8"/>
    </row>
    <row r="16" spans="1:7" s="9" customFormat="1" x14ac:dyDescent="0.25">
      <c r="A16" s="10" t="s">
        <v>4</v>
      </c>
      <c r="B16" s="8" t="s">
        <v>26</v>
      </c>
      <c r="C16" s="8">
        <v>25.64</v>
      </c>
      <c r="D16" s="8">
        <f>D4</f>
        <v>250</v>
      </c>
      <c r="E16" s="8">
        <f t="shared" ref="E16:E74" si="1">D16*C16</f>
        <v>6410</v>
      </c>
    </row>
    <row r="17" spans="1:5" s="9" customFormat="1" x14ac:dyDescent="0.25">
      <c r="A17" s="7" t="s">
        <v>5</v>
      </c>
      <c r="B17" s="8"/>
      <c r="C17" s="8"/>
      <c r="D17" s="8"/>
      <c r="E17" s="8"/>
    </row>
    <row r="18" spans="1:5" s="12" customFormat="1" ht="28.55" x14ac:dyDescent="0.25">
      <c r="A18" s="10" t="s">
        <v>37</v>
      </c>
      <c r="B18" s="11" t="s">
        <v>26</v>
      </c>
      <c r="C18" s="11">
        <f>0.69*2.7</f>
        <v>1.863</v>
      </c>
      <c r="D18" s="11">
        <v>200</v>
      </c>
      <c r="E18" s="11">
        <f>D18*C18</f>
        <v>372.6</v>
      </c>
    </row>
    <row r="19" spans="1:5" s="12" customFormat="1" ht="28.55" x14ac:dyDescent="0.25">
      <c r="A19" s="10" t="s">
        <v>38</v>
      </c>
      <c r="B19" s="11" t="s">
        <v>26</v>
      </c>
      <c r="C19" s="11">
        <f>C18</f>
        <v>1.863</v>
      </c>
      <c r="D19" s="11">
        <v>800</v>
      </c>
      <c r="E19" s="11">
        <f>D19*C19</f>
        <v>1490.4</v>
      </c>
    </row>
    <row r="20" spans="1:5" s="9" customFormat="1" x14ac:dyDescent="0.25">
      <c r="A20" s="10" t="s">
        <v>12</v>
      </c>
      <c r="B20" s="8" t="s">
        <v>26</v>
      </c>
      <c r="C20" s="8">
        <v>9.5</v>
      </c>
      <c r="D20" s="8">
        <v>500</v>
      </c>
      <c r="E20" s="8">
        <f t="shared" si="1"/>
        <v>4750</v>
      </c>
    </row>
    <row r="21" spans="1:5" s="9" customFormat="1" x14ac:dyDescent="0.25">
      <c r="A21" s="10" t="s">
        <v>36</v>
      </c>
      <c r="B21" s="8" t="s">
        <v>26</v>
      </c>
      <c r="C21" s="8">
        <f>1.23*2.4</f>
        <v>2.952</v>
      </c>
      <c r="D21" s="8">
        <v>200</v>
      </c>
      <c r="E21" s="8">
        <f t="shared" si="1"/>
        <v>590.4</v>
      </c>
    </row>
    <row r="22" spans="1:5" s="9" customFormat="1" x14ac:dyDescent="0.25">
      <c r="A22" s="10" t="s">
        <v>29</v>
      </c>
      <c r="B22" s="8" t="s">
        <v>26</v>
      </c>
      <c r="C22" s="8">
        <v>37.25</v>
      </c>
      <c r="D22" s="8">
        <v>400</v>
      </c>
      <c r="E22" s="8">
        <f t="shared" si="1"/>
        <v>14900</v>
      </c>
    </row>
    <row r="23" spans="1:5" s="9" customFormat="1" x14ac:dyDescent="0.25">
      <c r="A23" s="13" t="s">
        <v>30</v>
      </c>
      <c r="B23" s="8" t="s">
        <v>26</v>
      </c>
      <c r="C23" s="8">
        <f>C22</f>
        <v>37.25</v>
      </c>
      <c r="D23" s="8">
        <f>60</f>
        <v>60</v>
      </c>
      <c r="E23" s="8">
        <f t="shared" si="1"/>
        <v>2235</v>
      </c>
    </row>
    <row r="24" spans="1:5" s="9" customFormat="1" x14ac:dyDescent="0.25">
      <c r="A24" s="10" t="s">
        <v>7</v>
      </c>
      <c r="B24" s="8" t="s">
        <v>26</v>
      </c>
      <c r="C24" s="8">
        <f>C22</f>
        <v>37.25</v>
      </c>
      <c r="D24" s="8">
        <f>D10</f>
        <v>150</v>
      </c>
      <c r="E24" s="8">
        <f t="shared" si="1"/>
        <v>5587.5</v>
      </c>
    </row>
    <row r="25" spans="1:5" s="9" customFormat="1" ht="28.55" x14ac:dyDescent="0.25">
      <c r="A25" s="10" t="s">
        <v>39</v>
      </c>
      <c r="B25" s="8" t="s">
        <v>26</v>
      </c>
      <c r="C25" s="8">
        <v>6</v>
      </c>
      <c r="D25" s="8">
        <v>700</v>
      </c>
      <c r="E25" s="8">
        <f t="shared" si="1"/>
        <v>4200</v>
      </c>
    </row>
    <row r="26" spans="1:5" s="9" customFormat="1" x14ac:dyDescent="0.25">
      <c r="A26" s="7" t="s">
        <v>8</v>
      </c>
      <c r="B26" s="8"/>
      <c r="C26" s="8"/>
      <c r="D26" s="8"/>
      <c r="E26" s="8"/>
    </row>
    <row r="27" spans="1:5" s="9" customFormat="1" x14ac:dyDescent="0.25">
      <c r="A27" s="10" t="s">
        <v>12</v>
      </c>
      <c r="B27" s="8" t="s">
        <v>26</v>
      </c>
      <c r="C27" s="8">
        <v>9.9</v>
      </c>
      <c r="D27" s="8">
        <f>D20</f>
        <v>500</v>
      </c>
      <c r="E27" s="8">
        <f t="shared" si="1"/>
        <v>4950</v>
      </c>
    </row>
    <row r="28" spans="1:5" s="9" customFormat="1" x14ac:dyDescent="0.25">
      <c r="A28" s="10" t="s">
        <v>29</v>
      </c>
      <c r="B28" s="8" t="s">
        <v>26</v>
      </c>
      <c r="C28" s="8">
        <f>C27</f>
        <v>9.9</v>
      </c>
      <c r="D28" s="8">
        <f>D22</f>
        <v>400</v>
      </c>
      <c r="E28" s="8">
        <f t="shared" ref="E28:E30" si="2">D28*C28</f>
        <v>3960</v>
      </c>
    </row>
    <row r="29" spans="1:5" s="9" customFormat="1" x14ac:dyDescent="0.25">
      <c r="A29" s="13" t="s">
        <v>30</v>
      </c>
      <c r="B29" s="8" t="s">
        <v>26</v>
      </c>
      <c r="C29" s="8">
        <f>C28</f>
        <v>9.9</v>
      </c>
      <c r="D29" s="8">
        <v>60</v>
      </c>
      <c r="E29" s="8">
        <f t="shared" si="2"/>
        <v>594</v>
      </c>
    </row>
    <row r="30" spans="1:5" s="9" customFormat="1" x14ac:dyDescent="0.25">
      <c r="A30" s="10" t="s">
        <v>7</v>
      </c>
      <c r="B30" s="8" t="s">
        <v>26</v>
      </c>
      <c r="C30" s="8">
        <f>C28</f>
        <v>9.9</v>
      </c>
      <c r="D30" s="8">
        <f>D24</f>
        <v>150</v>
      </c>
      <c r="E30" s="8">
        <f t="shared" si="2"/>
        <v>1485</v>
      </c>
    </row>
    <row r="31" spans="1:5" s="9" customFormat="1" x14ac:dyDescent="0.25">
      <c r="A31" s="7" t="s">
        <v>19</v>
      </c>
      <c r="B31" s="8"/>
      <c r="C31" s="8"/>
      <c r="D31" s="8"/>
      <c r="E31" s="8"/>
    </row>
    <row r="32" spans="1:5" s="9" customFormat="1" x14ac:dyDescent="0.25">
      <c r="A32" s="7" t="s">
        <v>2</v>
      </c>
      <c r="B32" s="8"/>
      <c r="C32" s="8"/>
      <c r="D32" s="8"/>
      <c r="E32" s="8"/>
    </row>
    <row r="33" spans="1:5" s="9" customFormat="1" x14ac:dyDescent="0.25">
      <c r="A33" s="10" t="s">
        <v>10</v>
      </c>
      <c r="B33" s="8" t="s">
        <v>26</v>
      </c>
      <c r="C33" s="8">
        <v>1.39</v>
      </c>
      <c r="D33" s="8">
        <v>300</v>
      </c>
      <c r="E33" s="8">
        <f t="shared" ref="E33:E41" si="3">D33*C33</f>
        <v>416.99999999999994</v>
      </c>
    </row>
    <row r="34" spans="1:5" s="9" customFormat="1" x14ac:dyDescent="0.25">
      <c r="A34" s="10" t="s">
        <v>11</v>
      </c>
      <c r="B34" s="8" t="s">
        <v>26</v>
      </c>
      <c r="C34" s="8">
        <v>3.94</v>
      </c>
      <c r="D34" s="8">
        <v>700</v>
      </c>
      <c r="E34" s="8">
        <f t="shared" si="3"/>
        <v>2758</v>
      </c>
    </row>
    <row r="35" spans="1:5" s="9" customFormat="1" x14ac:dyDescent="0.25">
      <c r="A35" s="7" t="s">
        <v>5</v>
      </c>
      <c r="B35" s="8"/>
      <c r="C35" s="8"/>
      <c r="D35" s="8"/>
      <c r="E35" s="8"/>
    </row>
    <row r="36" spans="1:5" s="9" customFormat="1" x14ac:dyDescent="0.25">
      <c r="A36" s="10" t="s">
        <v>29</v>
      </c>
      <c r="B36" s="8" t="s">
        <v>26</v>
      </c>
      <c r="C36" s="8">
        <v>9.8000000000000007</v>
      </c>
      <c r="D36" s="8">
        <f>D28</f>
        <v>400</v>
      </c>
      <c r="E36" s="8">
        <f t="shared" si="3"/>
        <v>3920.0000000000005</v>
      </c>
    </row>
    <row r="37" spans="1:5" s="9" customFormat="1" x14ac:dyDescent="0.25">
      <c r="A37" s="13" t="s">
        <v>30</v>
      </c>
      <c r="B37" s="8" t="s">
        <v>26</v>
      </c>
      <c r="C37" s="8">
        <f>C36</f>
        <v>9.8000000000000007</v>
      </c>
      <c r="D37" s="8">
        <f>D29</f>
        <v>60</v>
      </c>
      <c r="E37" s="8">
        <f t="shared" si="3"/>
        <v>588</v>
      </c>
    </row>
    <row r="38" spans="1:5" s="9" customFormat="1" x14ac:dyDescent="0.25">
      <c r="A38" s="10" t="s">
        <v>7</v>
      </c>
      <c r="B38" s="8" t="s">
        <v>26</v>
      </c>
      <c r="C38" s="8">
        <f>C37</f>
        <v>9.8000000000000007</v>
      </c>
      <c r="D38" s="8">
        <f>D30</f>
        <v>150</v>
      </c>
      <c r="E38" s="8">
        <f t="shared" si="3"/>
        <v>1470</v>
      </c>
    </row>
    <row r="39" spans="1:5" s="9" customFormat="1" x14ac:dyDescent="0.25">
      <c r="A39" s="7" t="s">
        <v>8</v>
      </c>
      <c r="B39" s="8"/>
      <c r="C39" s="8"/>
      <c r="D39" s="8"/>
      <c r="E39" s="8"/>
    </row>
    <row r="40" spans="1:5" s="9" customFormat="1" x14ac:dyDescent="0.25">
      <c r="A40" s="10" t="s">
        <v>20</v>
      </c>
      <c r="B40" s="8" t="s">
        <v>26</v>
      </c>
      <c r="C40" s="8">
        <f>2.92*1.35</f>
        <v>3.9420000000000002</v>
      </c>
      <c r="D40" s="8">
        <f>D36</f>
        <v>400</v>
      </c>
      <c r="E40" s="8">
        <f t="shared" si="3"/>
        <v>1576.8000000000002</v>
      </c>
    </row>
    <row r="41" spans="1:5" s="9" customFormat="1" x14ac:dyDescent="0.25">
      <c r="A41" s="10" t="s">
        <v>21</v>
      </c>
      <c r="B41" s="8" t="s">
        <v>26</v>
      </c>
      <c r="C41" s="8">
        <f>C40</f>
        <v>3.9420000000000002</v>
      </c>
      <c r="D41" s="8">
        <f>D38</f>
        <v>150</v>
      </c>
      <c r="E41" s="8">
        <f t="shared" si="3"/>
        <v>591.30000000000007</v>
      </c>
    </row>
    <row r="42" spans="1:5" s="9" customFormat="1" x14ac:dyDescent="0.25">
      <c r="A42" s="7" t="s">
        <v>14</v>
      </c>
      <c r="B42" s="8"/>
      <c r="C42" s="8"/>
      <c r="D42" s="8"/>
      <c r="E42" s="8"/>
    </row>
    <row r="43" spans="1:5" s="9" customFormat="1" x14ac:dyDescent="0.25">
      <c r="A43" s="7" t="s">
        <v>2</v>
      </c>
      <c r="B43" s="8"/>
      <c r="C43" s="8"/>
      <c r="D43" s="8"/>
      <c r="E43" s="8"/>
    </row>
    <row r="44" spans="1:5" s="9" customFormat="1" x14ac:dyDescent="0.25">
      <c r="A44" s="10" t="s">
        <v>10</v>
      </c>
      <c r="B44" s="8" t="s">
        <v>26</v>
      </c>
      <c r="C44" s="8">
        <v>4.83</v>
      </c>
      <c r="D44" s="8">
        <v>300</v>
      </c>
      <c r="E44" s="8">
        <f t="shared" si="1"/>
        <v>1449</v>
      </c>
    </row>
    <row r="45" spans="1:5" s="9" customFormat="1" x14ac:dyDescent="0.25">
      <c r="A45" s="10" t="s">
        <v>11</v>
      </c>
      <c r="B45" s="8" t="s">
        <v>26</v>
      </c>
      <c r="C45" s="8">
        <v>12.05</v>
      </c>
      <c r="D45" s="8">
        <f>D34</f>
        <v>700</v>
      </c>
      <c r="E45" s="8">
        <f t="shared" si="1"/>
        <v>8435</v>
      </c>
    </row>
    <row r="46" spans="1:5" s="9" customFormat="1" x14ac:dyDescent="0.25">
      <c r="A46" s="7" t="s">
        <v>5</v>
      </c>
      <c r="B46" s="8"/>
      <c r="C46" s="8"/>
      <c r="D46" s="8"/>
      <c r="E46" s="8"/>
    </row>
    <row r="47" spans="1:5" s="9" customFormat="1" x14ac:dyDescent="0.25">
      <c r="A47" s="10" t="s">
        <v>12</v>
      </c>
      <c r="B47" s="8" t="s">
        <v>26</v>
      </c>
      <c r="C47" s="8">
        <f>(1.9+0.69)*0.4+0.5</f>
        <v>1.536</v>
      </c>
      <c r="D47" s="8">
        <f>D27</f>
        <v>500</v>
      </c>
      <c r="E47" s="8">
        <f t="shared" ref="E47" si="4">D47*C47</f>
        <v>768</v>
      </c>
    </row>
    <row r="48" spans="1:5" s="9" customFormat="1" x14ac:dyDescent="0.25">
      <c r="A48" s="7" t="s">
        <v>33</v>
      </c>
      <c r="B48" s="8" t="s">
        <v>26</v>
      </c>
      <c r="C48" s="8">
        <f>(2.62+1.62)*2.7</f>
        <v>11.448000000000002</v>
      </c>
      <c r="D48" s="8">
        <f>D21</f>
        <v>200</v>
      </c>
      <c r="E48" s="8">
        <f t="shared" si="1"/>
        <v>2289.6000000000004</v>
      </c>
    </row>
    <row r="49" spans="1:7" s="9" customFormat="1" x14ac:dyDescent="0.25">
      <c r="A49" s="10" t="s">
        <v>29</v>
      </c>
      <c r="B49" s="8" t="s">
        <v>26</v>
      </c>
      <c r="C49" s="8">
        <f>(1.62*2+0.69+2.62+0.92+0.83+0.98+1.74)*2.7+1.54</f>
        <v>31.294000000000004</v>
      </c>
      <c r="D49" s="8">
        <f>D22</f>
        <v>400</v>
      </c>
      <c r="E49" s="8">
        <f t="shared" si="1"/>
        <v>12517.600000000002</v>
      </c>
    </row>
    <row r="50" spans="1:7" s="9" customFormat="1" x14ac:dyDescent="0.25">
      <c r="A50" s="10" t="s">
        <v>27</v>
      </c>
      <c r="B50" s="8" t="s">
        <v>26</v>
      </c>
      <c r="C50" s="8">
        <f>C49</f>
        <v>31.294000000000004</v>
      </c>
      <c r="D50" s="8">
        <v>60</v>
      </c>
      <c r="E50" s="8">
        <f t="shared" si="1"/>
        <v>1877.6400000000003</v>
      </c>
    </row>
    <row r="51" spans="1:7" s="9" customFormat="1" x14ac:dyDescent="0.25">
      <c r="A51" s="10" t="s">
        <v>7</v>
      </c>
      <c r="B51" s="8" t="s">
        <v>26</v>
      </c>
      <c r="C51" s="8">
        <f>C49</f>
        <v>31.294000000000004</v>
      </c>
      <c r="D51" s="8">
        <f>D30</f>
        <v>150</v>
      </c>
      <c r="E51" s="8">
        <f t="shared" si="1"/>
        <v>4694.1000000000004</v>
      </c>
    </row>
    <row r="52" spans="1:7" s="9" customFormat="1" x14ac:dyDescent="0.25">
      <c r="A52" s="10" t="s">
        <v>15</v>
      </c>
      <c r="B52" s="8" t="s">
        <v>34</v>
      </c>
      <c r="C52" s="8">
        <v>1</v>
      </c>
      <c r="D52" s="8">
        <v>700</v>
      </c>
      <c r="E52" s="8">
        <f t="shared" si="1"/>
        <v>700</v>
      </c>
    </row>
    <row r="53" spans="1:7" s="9" customFormat="1" x14ac:dyDescent="0.25">
      <c r="A53" s="7" t="s">
        <v>16</v>
      </c>
      <c r="B53" s="8"/>
      <c r="C53" s="8"/>
      <c r="D53" s="8"/>
      <c r="E53" s="8"/>
    </row>
    <row r="54" spans="1:7" s="9" customFormat="1" x14ac:dyDescent="0.25">
      <c r="A54" s="7" t="s">
        <v>2</v>
      </c>
      <c r="B54" s="8"/>
      <c r="C54" s="8"/>
      <c r="D54" s="8"/>
      <c r="E54" s="8"/>
    </row>
    <row r="55" spans="1:7" s="9" customFormat="1" x14ac:dyDescent="0.25">
      <c r="A55" s="10" t="s">
        <v>3</v>
      </c>
      <c r="B55" s="8" t="s">
        <v>26</v>
      </c>
      <c r="C55" s="8">
        <v>3.6</v>
      </c>
      <c r="D55" s="8">
        <v>350</v>
      </c>
      <c r="E55" s="8">
        <f t="shared" si="1"/>
        <v>1260</v>
      </c>
    </row>
    <row r="56" spans="1:7" s="9" customFormat="1" x14ac:dyDescent="0.25">
      <c r="A56" s="10" t="s">
        <v>10</v>
      </c>
      <c r="B56" s="8" t="s">
        <v>26</v>
      </c>
      <c r="C56" s="8">
        <v>0.81</v>
      </c>
      <c r="D56" s="8">
        <v>300</v>
      </c>
      <c r="E56" s="8">
        <f t="shared" si="1"/>
        <v>243.00000000000003</v>
      </c>
    </row>
    <row r="57" spans="1:7" s="9" customFormat="1" x14ac:dyDescent="0.25">
      <c r="A57" s="10" t="s">
        <v>11</v>
      </c>
      <c r="B57" s="8" t="s">
        <v>26</v>
      </c>
      <c r="C57" s="8">
        <f>C55</f>
        <v>3.6</v>
      </c>
      <c r="D57" s="8">
        <f>D45</f>
        <v>700</v>
      </c>
      <c r="E57" s="8">
        <f t="shared" si="1"/>
        <v>2520</v>
      </c>
    </row>
    <row r="58" spans="1:7" s="9" customFormat="1" x14ac:dyDescent="0.25">
      <c r="A58" s="7" t="s">
        <v>17</v>
      </c>
      <c r="B58" s="8"/>
      <c r="C58" s="8"/>
      <c r="D58" s="8"/>
      <c r="E58" s="8"/>
    </row>
    <row r="59" spans="1:7" s="9" customFormat="1" x14ac:dyDescent="0.25">
      <c r="A59" s="10" t="s">
        <v>36</v>
      </c>
      <c r="B59" s="8" t="s">
        <v>26</v>
      </c>
      <c r="C59" s="8">
        <f>C61</f>
        <v>18.399999999999999</v>
      </c>
      <c r="D59" s="8">
        <v>200</v>
      </c>
      <c r="E59" s="8">
        <f>D59*C59</f>
        <v>3679.9999999999995</v>
      </c>
    </row>
    <row r="60" spans="1:7" s="9" customFormat="1" x14ac:dyDescent="0.25">
      <c r="A60" s="10" t="s">
        <v>47</v>
      </c>
      <c r="B60" s="8" t="s">
        <v>26</v>
      </c>
      <c r="C60" s="8">
        <f>C59</f>
        <v>18.399999999999999</v>
      </c>
      <c r="D60" s="8">
        <v>60</v>
      </c>
      <c r="E60" s="8">
        <f>D60*C60</f>
        <v>1104</v>
      </c>
    </row>
    <row r="61" spans="1:7" s="9" customFormat="1" x14ac:dyDescent="0.25">
      <c r="A61" s="10" t="s">
        <v>13</v>
      </c>
      <c r="B61" s="8" t="s">
        <v>26</v>
      </c>
      <c r="C61" s="8">
        <v>18.399999999999999</v>
      </c>
      <c r="D61" s="8">
        <f>D45</f>
        <v>700</v>
      </c>
      <c r="E61" s="8">
        <f t="shared" si="1"/>
        <v>12879.999999999998</v>
      </c>
      <c r="G61" s="16"/>
    </row>
    <row r="62" spans="1:7" s="9" customFormat="1" x14ac:dyDescent="0.25">
      <c r="A62" s="10" t="s">
        <v>45</v>
      </c>
      <c r="B62" s="8" t="s">
        <v>34</v>
      </c>
      <c r="C62" s="8">
        <v>1</v>
      </c>
      <c r="D62" s="8">
        <v>1500</v>
      </c>
      <c r="E62" s="8">
        <f t="shared" si="1"/>
        <v>1500</v>
      </c>
    </row>
    <row r="63" spans="1:7" s="9" customFormat="1" x14ac:dyDescent="0.25">
      <c r="A63" s="10" t="s">
        <v>44</v>
      </c>
      <c r="B63" s="8" t="s">
        <v>34</v>
      </c>
      <c r="C63" s="8">
        <v>1</v>
      </c>
      <c r="D63" s="8">
        <v>500</v>
      </c>
      <c r="E63" s="8">
        <f t="shared" si="1"/>
        <v>500</v>
      </c>
    </row>
    <row r="64" spans="1:7" x14ac:dyDescent="0.25">
      <c r="A64" s="2" t="s">
        <v>18</v>
      </c>
      <c r="B64" s="3"/>
      <c r="C64" s="3"/>
      <c r="D64" s="3"/>
      <c r="E64" s="3"/>
    </row>
    <row r="65" spans="1:5" x14ac:dyDescent="0.25">
      <c r="A65" s="2" t="s">
        <v>2</v>
      </c>
      <c r="B65" s="3"/>
      <c r="C65" s="3"/>
      <c r="D65" s="3"/>
      <c r="E65" s="3"/>
    </row>
    <row r="66" spans="1:5" x14ac:dyDescent="0.25">
      <c r="A66" s="4" t="s">
        <v>3</v>
      </c>
      <c r="B66" s="3" t="s">
        <v>26</v>
      </c>
      <c r="C66" s="3">
        <v>1.8</v>
      </c>
      <c r="D66" s="3">
        <v>300</v>
      </c>
      <c r="E66" s="3">
        <f t="shared" si="1"/>
        <v>540</v>
      </c>
    </row>
    <row r="67" spans="1:5" x14ac:dyDescent="0.25">
      <c r="A67" s="4" t="s">
        <v>11</v>
      </c>
      <c r="B67" s="3" t="s">
        <v>26</v>
      </c>
      <c r="C67" s="3">
        <f>C66</f>
        <v>1.8</v>
      </c>
      <c r="D67" s="3">
        <f>D52</f>
        <v>700</v>
      </c>
      <c r="E67" s="3">
        <f t="shared" si="1"/>
        <v>1260</v>
      </c>
    </row>
    <row r="68" spans="1:5" x14ac:dyDescent="0.25">
      <c r="A68" s="2" t="s">
        <v>17</v>
      </c>
      <c r="B68" s="3"/>
      <c r="C68" s="3"/>
      <c r="D68" s="3"/>
      <c r="E68" s="3"/>
    </row>
    <row r="69" spans="1:5" s="9" customFormat="1" x14ac:dyDescent="0.25">
      <c r="A69" s="10" t="s">
        <v>36</v>
      </c>
      <c r="B69" s="8" t="s">
        <v>26</v>
      </c>
      <c r="C69" s="8">
        <f>C72</f>
        <v>12.926000000000002</v>
      </c>
      <c r="D69" s="8">
        <v>200</v>
      </c>
      <c r="E69" s="8">
        <f>D69*C69</f>
        <v>2585.2000000000003</v>
      </c>
    </row>
    <row r="70" spans="1:5" s="9" customFormat="1" x14ac:dyDescent="0.25">
      <c r="A70" s="10" t="str">
        <f>A60</f>
        <v xml:space="preserve">        грунтовка</v>
      </c>
      <c r="B70" s="8" t="str">
        <f>B69</f>
        <v>м2</v>
      </c>
      <c r="C70" s="8">
        <f>C69</f>
        <v>12.926000000000002</v>
      </c>
      <c r="D70" s="8">
        <v>60</v>
      </c>
      <c r="E70" s="8">
        <f>D70*C70</f>
        <v>775.56000000000017</v>
      </c>
    </row>
    <row r="71" spans="1:5" x14ac:dyDescent="0.25">
      <c r="A71" s="4" t="s">
        <v>12</v>
      </c>
      <c r="B71" s="3" t="s">
        <v>26</v>
      </c>
      <c r="C71" s="3">
        <f>1.34*2.7</f>
        <v>3.6180000000000003</v>
      </c>
      <c r="D71" s="3">
        <f>D47</f>
        <v>500</v>
      </c>
      <c r="E71" s="3">
        <f t="shared" si="1"/>
        <v>1809.0000000000002</v>
      </c>
    </row>
    <row r="72" spans="1:5" x14ac:dyDescent="0.25">
      <c r="A72" s="4" t="s">
        <v>13</v>
      </c>
      <c r="B72" s="3" t="s">
        <v>26</v>
      </c>
      <c r="C72" s="3">
        <f>1.35*2*2.7+C71+(1.34*2.7-0.8*2)</f>
        <v>12.926000000000002</v>
      </c>
      <c r="D72" s="3">
        <f>D61</f>
        <v>700</v>
      </c>
      <c r="E72" s="3">
        <f t="shared" si="1"/>
        <v>9048.2000000000007</v>
      </c>
    </row>
    <row r="73" spans="1:5" x14ac:dyDescent="0.25">
      <c r="A73" s="4" t="s">
        <v>15</v>
      </c>
      <c r="B73" s="3" t="s">
        <v>31</v>
      </c>
      <c r="C73" s="3">
        <v>1</v>
      </c>
      <c r="D73" s="3">
        <v>700</v>
      </c>
      <c r="E73" s="3">
        <f t="shared" si="1"/>
        <v>700</v>
      </c>
    </row>
    <row r="74" spans="1:5" ht="28.55" x14ac:dyDescent="0.25">
      <c r="A74" s="4" t="s">
        <v>46</v>
      </c>
      <c r="B74" s="3" t="s">
        <v>31</v>
      </c>
      <c r="C74" s="3">
        <v>1</v>
      </c>
      <c r="D74" s="3">
        <v>500</v>
      </c>
      <c r="E74" s="3">
        <f t="shared" si="1"/>
        <v>500</v>
      </c>
    </row>
    <row r="75" spans="1:5" x14ac:dyDescent="0.25">
      <c r="A75" s="2" t="s">
        <v>48</v>
      </c>
      <c r="B75" s="3" t="s">
        <v>41</v>
      </c>
      <c r="C75" s="3"/>
      <c r="D75" s="3"/>
      <c r="E75" s="3">
        <v>7000</v>
      </c>
    </row>
    <row r="76" spans="1:5" x14ac:dyDescent="0.25">
      <c r="A76" s="14" t="s">
        <v>40</v>
      </c>
      <c r="B76" s="14"/>
      <c r="C76" s="14"/>
      <c r="D76" s="15">
        <f>SUM(E4:E75)</f>
        <v>182487.20000000004</v>
      </c>
      <c r="E76" s="15"/>
    </row>
  </sheetData>
  <mergeCells count="2">
    <mergeCell ref="A76:C76"/>
    <mergeCell ref="D76:E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2018-11-21T08:54:11Z</dcterms:created>
  <dcterms:modified xsi:type="dcterms:W3CDTF">2019-08-21T18:50:16Z</dcterms:modified>
</cp:coreProperties>
</file>