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Дефектовка №1" sheetId="1" state="hidden" r:id="rId2"/>
    <sheet name="Смета №1" sheetId="2" state="visible" r:id="rId3"/>
  </sheets>
  <definedNames>
    <definedName function="false" hidden="false" localSheetId="0" name="_xlnm.Print_Area" vbProcedure="false">'Дефектовка №1'!$A$5:$F$564</definedName>
    <definedName function="false" hidden="false" localSheetId="0" name="_xlnm.Print_Titles" vbProcedure="false">'Дефектовка №1'!$7:$7</definedName>
    <definedName function="false" hidden="false" localSheetId="1" name="_xlnm.Print_Area" vbProcedure="false">'Смета №1'!$A$1:$F$159</definedName>
    <definedName function="false" hidden="false" localSheetId="1" name="_xlnm.Print_Titles" vbProcedure="false">'Смета №1'!$9:$9</definedName>
    <definedName function="false" hidden="false" localSheetId="0" name="DefName" vbProcedure="false">'Дефектовка №1'!$A$5</definedName>
    <definedName function="false" hidden="false" localSheetId="0" name="IdDefektovki" vbProcedure="false">'Дефектовка №1'!$GR$2</definedName>
    <definedName function="false" hidden="false" localSheetId="0" name="ItogoMassaMater" vbProcedure="false">'Дефектовка №1'!$Y$558</definedName>
    <definedName function="false" hidden="false" localSheetId="0" name="ItogoMassaMusora" vbProcedure="false">'Дефектовка №1'!$X$558</definedName>
    <definedName function="false" hidden="false" localSheetId="0" name="ItogoPlanStoimostMater" vbProcedure="false">'Дефектовка №1'!$F$560</definedName>
    <definedName function="false" hidden="false" localSheetId="0" name="ItogoPlanStoimostRabot" vbProcedure="false">'Дефектовка №1'!$F$559</definedName>
    <definedName function="false" hidden="false" localSheetId="0" name="ItogoPoDefektovke" vbProcedure="false">'Дефектовка №1'!$F$563</definedName>
    <definedName function="false" hidden="false" localSheetId="0" name="ItogoPoRazdelam" vbProcedure="false">'Дефектовка №1'!$J$567</definedName>
    <definedName function="false" hidden="false" localSheetId="0" name="ItogoPoRazdelam1" vbProcedure="false">'Дефектовка №1'!$J$558</definedName>
    <definedName function="false" hidden="false" localSheetId="0" name="ItogoPoRazdelamDef" vbProcedure="false">'Дефектовка №1'!$F$558</definedName>
    <definedName function="false" hidden="false" localSheetId="0" name="ItogoStoimostMaterialov" vbProcedure="false">'Дефектовка №1'!$J$560</definedName>
    <definedName function="false" hidden="false" localSheetId="0" name="ItogoStoimostRabot" vbProcedure="false">'Дефектовка №1'!$J$559</definedName>
    <definedName function="false" hidden="false" localSheetId="0" name="ItogoWork" vbProcedure="false">'Дефектовка №1'!$W$558</definedName>
    <definedName function="false" hidden="false" localSheetId="0" name="KoeffForMaterial" vbProcedure="false">'Дефектовка №1'!$A$2</definedName>
    <definedName function="false" hidden="false" localSheetId="0" name="KoeffForPrice" vbProcedure="false">'Дефектовка №1'!$A$1</definedName>
    <definedName function="false" hidden="false" localSheetId="0" name="LastRowDefektovki" vbProcedure="false">'Дефектовка №1'!$P$573</definedName>
    <definedName function="false" hidden="false" localSheetId="0" name="MassaMater" vbProcedure="false">'Дефектовка №1'!$E$2</definedName>
    <definedName function="false" hidden="false" localSheetId="0" name="MassaMusora" vbProcedure="false">'Дефектовка №1'!$E$3</definedName>
    <definedName function="false" hidden="false" localSheetId="0" name="NameShablonDef" vbProcedure="false">'Дефектовка №1'!$Q$1</definedName>
    <definedName function="false" hidden="false" localSheetId="0" name="PlanStMater" vbProcedure="false">'Дефектовка №1'!$I$3</definedName>
    <definedName function="false" hidden="false" localSheetId="0" name="PlanStoimost" vbProcedure="false">'Дефектовка №1'!$J$3</definedName>
    <definedName function="false" hidden="false" localSheetId="0" name="PlanStRabot" vbProcedure="false">'Дефектовка №1'!$G$3</definedName>
    <definedName function="false" hidden="false" localSheetId="0" name="PorNumDok" vbProcedure="false">'Дефектовка №1'!$GR$4</definedName>
    <definedName function="false" hidden="false" localSheetId="0" name="PredstavlenieNDS" vbProcedure="false">'Дефектовка №1'!$R$1</definedName>
    <definedName function="false" hidden="false" localSheetId="0" name="ProgrammVersion" vbProcedure="false">'Дефектовка №1'!$GR$3</definedName>
    <definedName function="false" hidden="false" localSheetId="0" name="SmStMater" vbProcedure="false">'Дефектовка №1'!$I$2</definedName>
    <definedName function="false" hidden="false" localSheetId="0" name="SmStoimost" vbProcedure="false">'Дефектовка №1'!$J$2</definedName>
    <definedName function="false" hidden="false" localSheetId="0" name="SmStRabot" vbProcedure="false">'Дефектовка №1'!$G$2</definedName>
    <definedName function="false" hidden="false" localSheetId="0" name="StavkaNDS" vbProcedure="false">'Дефектовка №1'!$R$2</definedName>
    <definedName function="false" hidden="false" localSheetId="0" name="SummaNDS" vbProcedure="false">'Дефектовка №1'!$J$572</definedName>
    <definedName function="false" hidden="false" localSheetId="0" name="TipDokumenta" vbProcedure="false">'Дефектовка №1'!$GR$1</definedName>
    <definedName function="false" hidden="false" localSheetId="0" name="VsegoPoSmete" vbProcedure="false">'Дефектовка №1'!$J$571</definedName>
    <definedName function="false" hidden="false" localSheetId="0" name="Work" vbProcedure="false">'Дефектовка №1'!$E$1</definedName>
    <definedName function="false" hidden="false" localSheetId="0" name="_xlnm.Print_Area" vbProcedure="false">'Дефектовка №1'!$A$5:$F$564</definedName>
    <definedName function="false" hidden="false" localSheetId="0" name="_xlnm.Print_Titles" vbProcedure="false">'Дефектовка №1'!$7:$7</definedName>
    <definedName function="false" hidden="false" localSheetId="0" name="ВНС" vbProcedure="false">'Дефектовка №1'!$A$3</definedName>
    <definedName function="false" hidden="false" localSheetId="0" name="ЛНИ" vbProcedure="false">'Дефектовка №1'!$A$4</definedName>
    <definedName function="false" hidden="false" localSheetId="0" name="НР" vbProcedure="false">'Дефектовка №1'!$C$562</definedName>
    <definedName function="false" hidden="false" localSheetId="0" name="УЧП" vbProcedure="false">'Дефектовка №1'!$J$4</definedName>
    <definedName function="false" hidden="false" localSheetId="0" name="УЧР" vbProcedure="false">'Дефектовка №1'!$I$4</definedName>
    <definedName function="false" hidden="false" localSheetId="1" name="AddAddres" vbProcedure="false">'Смета №1'!$GR$6</definedName>
    <definedName function="false" hidden="false" localSheetId="1" name="AddresObjekta" vbProcedure="false">'Смета №1'!$U$2</definedName>
    <definedName function="false" hidden="false" localSheetId="1" name="ColIdRow" vbProcedure="false">'Смета №1'!$AA$1</definedName>
    <definedName function="false" hidden="false" localSheetId="1" name="ColTypeRow" vbProcedure="false">'Смета №1'!$P$1</definedName>
    <definedName function="false" hidden="false" localSheetId="1" name="DataDogovora" vbProcedure="false">'Смета №1'!$U$3</definedName>
    <definedName function="false" hidden="false" localSheetId="1" name="DataDopSogl" vbProcedure="false">'Смета №1'!$W$3</definedName>
    <definedName function="false" hidden="false" localSheetId="1" name="DataPodpisiEstimate" vbProcedure="false">'Смета №1'!$X$1</definedName>
    <definedName function="false" hidden="false" localSheetId="1" name="FormatEstimate" vbProcedure="false">'Смета №1'!$GR$2</definedName>
    <definedName function="false" hidden="false" localSheetId="1" name="IdEstimate" vbProcedure="false">'Смета №1'!$GR$3</definedName>
    <definedName function="false" hidden="false" localSheetId="1" name="IdReplacedEstimate" vbProcedure="false">'Смета №1'!$Y$3</definedName>
    <definedName function="false" hidden="false" localSheetId="1" name="ItogoPoRazdelam" vbProcedure="false">'Смета №1'!$F$155</definedName>
    <definedName function="false" hidden="false" localSheetId="1" name="ItogoStoimostMaterialov" vbProcedure="false">'Смета №1'!$F$157</definedName>
    <definedName function="false" hidden="false" localSheetId="1" name="ItogoStoimostRabot" vbProcedure="false">'Смета №1'!$F$156</definedName>
    <definedName function="false" hidden="false" localSheetId="1" name="LabelDataPodpisiPodrjadschika" vbProcedure="false">'смета №1'!#ref!</definedName>
    <definedName function="false" hidden="false" localSheetId="1" name="LabelDataPodpisiZakazschika" vbProcedure="false">'смета №1'!#ref!</definedName>
    <definedName function="false" hidden="false" localSheetId="1" name="LabelEstimate" vbProcedure="false">'Смета №1'!$A$4</definedName>
    <definedName function="false" hidden="false" localSheetId="1" name="LabelItogoPoSmete" vbProcedure="false">'Смета №1'!$F$7</definedName>
    <definedName function="false" hidden="false" localSheetId="1" name="LabelItogoStMater" vbProcedure="false">'смета №1'!#ref!</definedName>
    <definedName function="false" hidden="false" localSheetId="1" name="LabelItogoStRabot" vbProcedure="false">'смета №1'!#ref!</definedName>
    <definedName function="false" hidden="false" localSheetId="1" name="LabelKDogovoru" vbProcedure="false">'Смета №1'!$A$6</definedName>
    <definedName function="false" hidden="false" localSheetId="1" name="LabelNaimenovanie" vbProcedure="false">'смета №1'!#ref!</definedName>
    <definedName function="false" hidden="false" localSheetId="1" name="LabelPodpisPodrjadschika" vbProcedure="false">'Смета №1'!$C$3</definedName>
    <definedName function="false" hidden="false" localSheetId="1" name="LabelPodpisZakazschika" vbProcedure="false">'Смета №1'!$A$3</definedName>
    <definedName function="false" hidden="false" localSheetId="1" name="LabelPodrjadschik" vbProcedure="false">'Смета №1'!$C$2</definedName>
    <definedName function="false" hidden="false" localSheetId="1" name="LabelPrilogenie" vbProcedure="false">'Смета №1'!$A$5</definedName>
    <definedName function="false" hidden="false" localSheetId="1" name="LabelUrovenPrice" vbProcedure="false">'смета №1'!#ref!</definedName>
    <definedName function="false" hidden="false" localSheetId="1" name="LabelZakazschik" vbProcedure="false">'Смета №1'!$A$2</definedName>
    <definedName function="false" hidden="false" localSheetId="1" name="LastRowEstimate" vbProcedure="false">'смета №1'!#ref!</definedName>
    <definedName function="false" hidden="false" localSheetId="1" name="MaterialsPlusLimZatr" vbProcedure="false">'смета №1'!#ref!</definedName>
    <definedName function="false" hidden="false" localSheetId="1" name="NaimenovanieRabot" vbProcedure="false">'Смета №1'!$V$1</definedName>
    <definedName function="false" hidden="false" localSheetId="1" name="NameObjekt" vbProcedure="false">'Смета №1'!$T$2</definedName>
    <definedName function="false" hidden="false" localSheetId="1" name="NamePodrjadschika" vbProcedure="false">'смета №1'!#ref!</definedName>
    <definedName function="false" hidden="false" localSheetId="1" name="NameZakazschika" vbProcedure="false">'смета №1'!#ref!</definedName>
    <definedName function="false" hidden="false" localSheetId="1" name="NumDogovora" vbProcedure="false">'Смета №1'!$T$3</definedName>
    <definedName function="false" hidden="false" localSheetId="1" name="NumDopSogl" vbProcedure="false">'Смета №1'!$V$3</definedName>
    <definedName function="false" hidden="false" localSheetId="1" name="NumEstimate" vbProcedure="false">'Смета №1'!$U$1</definedName>
    <definedName function="false" hidden="false" localSheetId="1" name="NumPril" vbProcedure="false">'Смета №1'!$W$1</definedName>
    <definedName function="false" hidden="false" localSheetId="1" name="PorNumDok" vbProcedure="false">'Смета №1'!$GR$4</definedName>
    <definedName function="false" hidden="false" localSheetId="1" name="PredstavlenieNDS" vbProcedure="false">'Смета №1'!$R$1</definedName>
    <definedName function="false" hidden="false" localSheetId="1" name="PrintSostProv" vbProcedure="false">'Смета №1'!$GR$5</definedName>
    <definedName function="false" hidden="false" localSheetId="1" name="ProgrammVersion" vbProcedure="false">'смета №1'!#ref!</definedName>
    <definedName function="false" hidden="false" localSheetId="1" name="StavkaNDS" vbProcedure="false">'Смета №1'!$R$2</definedName>
    <definedName function="false" hidden="false" localSheetId="1" name="SummaNDS" vbProcedure="false">'смета №1'!#ref!</definedName>
    <definedName function="false" hidden="false" localSheetId="1" name="TipDokumenta" vbProcedure="false">'Смета №1'!$GR$1</definedName>
    <definedName function="false" hidden="false" localSheetId="1" name="TypeEstimate" vbProcedure="false">'Смета №1'!$T$1</definedName>
    <definedName function="false" hidden="false" localSheetId="1" name="TypeEstToDogOrDopSogl" vbProcedure="false">'Смета №1'!$X$3</definedName>
    <definedName function="false" hidden="false" localSheetId="1" name="VsegoPoSmete" vbProcedure="false">'Смета №1'!$F$159</definedName>
    <definedName function="false" hidden="false" localSheetId="1" name="_xlnm.Print_Area" vbProcedure="false">'Смета №1'!$A$1:$F$159</definedName>
    <definedName function="false" hidden="false" localSheetId="1" name="_xlnm.Print_Titles" vbProcedure="false">'Смета №1'!$9:$9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1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Дублируется в каждую строку типа "Расценка" (столбец "H").
Используется для образования сметной цены на работы:
Сметная цена (ст."I") = Фактическая цена (ст."E") х Коэффициэнт (ст."H")</t>
        </r>
      </text>
    </comment>
    <comment ref="A2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Дублируется в каждую строку типа "Материал" (столбец "H").
Используется для образования сметной цены на материалы:
Сметная цена (ст."I") = Фактическая цена (ст."E") х Коэффициэнт (ст."H")</t>
        </r>
      </text>
    </comment>
    <comment ref="A3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Вывод наличных средств.
Процент за получение наличиных.</t>
        </r>
      </text>
    </comment>
    <comment ref="A4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Лоббирование интересов фирмы.</t>
        </r>
      </text>
    </comment>
    <comment ref="C562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Путём подбора процентов,
установите сумму, планируемую на
прочие (непредвиденные) расходы.</t>
        </r>
      </text>
    </comment>
    <comment ref="C569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Изменять значение процентов нужно прямо здесь.</t>
        </r>
      </text>
    </comment>
    <comment ref="E1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Трудозатраты (чел/час):
Общее кол-во трудозатрат рассчитывается как сумма
трудозатрат для тех расценок, для которых эти трудозатраты указаны (в столбце "S").
Выделите эту ячейку, чтобы отобразить трудозатраты.</t>
        </r>
      </text>
    </comment>
    <comment ref="E2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Общая масса материалов (в тоннах):
Рассчитывается только для тех материалов,
для которых указана масса единицы материала (в столбце "T").
указана масса выбранной для материала единицы измерения.
Выделите эту ячейку, чтобы отобразить массу материалов.</t>
        </r>
      </text>
    </comment>
    <comment ref="E3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Общая масса мусора (в тоннах):
Рассчитывается только для тех расценок,
для которых указана масса мусора,
образующегося при выполнении единицы работы (в столбце "T").
Выделите эту ячейку, чтобы отобразить массу мусора.</t>
        </r>
      </text>
    </comment>
    <comment ref="G2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Сметная стоимость работ</t>
        </r>
      </text>
    </comment>
    <comment ref="G3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Фактические, плановые затраты
на оплату труда рабочих.</t>
        </r>
      </text>
    </comment>
    <comment ref="I2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Сметная стоимость ресурсов:
материалов, механизмов и машин</t>
        </r>
      </text>
    </comment>
    <comment ref="I3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Фактические, плановые затраты
на покупку материалов, аренду
машин и др. ресурсов.</t>
        </r>
      </text>
    </comment>
    <comment ref="I4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Условно чистая рентабельность:
выраженное в процентах отношение
условно чистой прибыли
к сметной стоимости.</t>
        </r>
      </text>
    </comment>
    <comment ref="J2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Сметная стоимость:
Итоговая стоимость по Смете,
которая будет сформирована
на основе этой Дефектовки.</t>
        </r>
      </text>
    </comment>
    <comment ref="J3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Плановая фактическая стоимость
по Дефектовке: работы + материалы
+ прочие расходы.</t>
        </r>
      </text>
    </comment>
    <comment ref="J4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Условно-чистая
прибыль: сметная стоимость
минус плановые затраты,
откаты и потери на обналичке</t>
        </r>
      </text>
    </comment>
  </commentList>
</comments>
</file>

<file path=xl/sharedStrings.xml><?xml version="1.0" encoding="utf-8"?>
<sst xmlns="http://schemas.openxmlformats.org/spreadsheetml/2006/main" count="2035" uniqueCount="207">
  <si>
    <t xml:space="preserve">Коэфф. для стоимости работ</t>
  </si>
  <si>
    <t xml:space="preserve">Трудозатр, чел/час:</t>
  </si>
  <si>
    <t xml:space="preserve">Работа</t>
  </si>
  <si>
    <t xml:space="preserve">Материал</t>
  </si>
  <si>
    <t xml:space="preserve">Всего</t>
  </si>
  <si>
    <t xml:space="preserve">Справочное руководство.</t>
  </si>
  <si>
    <t xml:space="preserve">type</t>
  </si>
  <si>
    <t xml:space="preserve">НДС в том числе</t>
  </si>
  <si>
    <t xml:space="preserve">дефектовка</t>
  </si>
  <si>
    <t xml:space="preserve">Коэфф. для стоимости материалов</t>
  </si>
  <si>
    <t xml:space="preserve">Мат-лы, тонн:</t>
  </si>
  <si>
    <t xml:space="preserve">См. стоимость:</t>
  </si>
  <si>
    <t xml:space="preserve">Набор Дефектовки или как работать в программе Смета 2007?</t>
  </si>
  <si>
    <t xml:space="preserve">itogi</t>
  </si>
  <si>
    <t xml:space="preserve">не облагается</t>
  </si>
  <si>
    <t xml:space="preserve">38d4b361-080d-4e1b-beb6-56fbb0060d43</t>
  </si>
  <si>
    <t xml:space="preserve">ВНС</t>
  </si>
  <si>
    <t xml:space="preserve">Мусор, тонн:</t>
  </si>
  <si>
    <t xml:space="preserve">План. затраты:</t>
  </si>
  <si>
    <t xml:space="preserve">Типы строк в документах Дефектовка, Смета, КС-2 и др.</t>
  </si>
  <si>
    <t xml:space="preserve">8.6.10.54</t>
  </si>
  <si>
    <t xml:space="preserve">ЛНИ</t>
  </si>
  <si>
    <t xml:space="preserve">Скрыть детали</t>
  </si>
  <si>
    <t xml:space="preserve">Показать детали</t>
  </si>
  <si>
    <t xml:space="preserve">УЧР / УЧП:</t>
  </si>
  <si>
    <t xml:space="preserve">Тип учёта строки или что такое "дс"?</t>
  </si>
  <si>
    <t xml:space="preserve">Введите сюда название объекта</t>
  </si>
  <si>
    <t xml:space="preserve">Столбцы сметы</t>
  </si>
  <si>
    <t xml:space="preserve">Лимитированные затраты: создание, удаление, редактирование, сохранение.</t>
  </si>
  <si>
    <t xml:space="preserve">ved</t>
  </si>
  <si>
    <t xml:space="preserve">Трудозатр единицы, чел/час</t>
  </si>
  <si>
    <t xml:space="preserve">Масса единицы, тонн</t>
  </si>
  <si>
    <t xml:space="preserve">Раз ряд</t>
  </si>
  <si>
    <t xml:space="preserve">Трудо затраты, чел/час</t>
  </si>
  <si>
    <t xml:space="preserve">Масса мусора, тонн</t>
  </si>
  <si>
    <t xml:space="preserve">Масса материала, тонн</t>
  </si>
  <si>
    <t xml:space="preserve">№ п/п</t>
  </si>
  <si>
    <t xml:space="preserve">Наименование работ, материалов, затрат</t>
  </si>
  <si>
    <t xml:space="preserve">ед. изм.</t>
  </si>
  <si>
    <t xml:space="preserve">Кол-во</t>
  </si>
  <si>
    <t xml:space="preserve">Цена</t>
  </si>
  <si>
    <t xml:space="preserve">Стоимость</t>
  </si>
  <si>
    <t xml:space="preserve">k</t>
  </si>
  <si>
    <t xml:space="preserve">Сметная цена</t>
  </si>
  <si>
    <t xml:space="preserve">Сметная стоимость</t>
  </si>
  <si>
    <t xml:space="preserve">Отключить создание этих ссылок можно в окне "Параметры" на вкладке "Дефектовка".</t>
  </si>
  <si>
    <t xml:space="preserve">shapka</t>
  </si>
  <si>
    <t xml:space="preserve">mr</t>
  </si>
  <si>
    <t xml:space="preserve">Раздел: </t>
  </si>
  <si>
    <t xml:space="preserve">razd</t>
  </si>
  <si>
    <t xml:space="preserve">vps</t>
  </si>
  <si>
    <t xml:space="preserve">1</t>
  </si>
  <si>
    <t xml:space="preserve">дс</t>
  </si>
  <si>
    <t xml:space="preserve">pr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</si>
  <si>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</si>
  <si>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</si>
  <si>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</si>
  <si>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</si>
  <si>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</si>
  <si>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</si>
  <si>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</si>
  <si>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</si>
  <si>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</si>
  <si>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</si>
  <si>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</si>
  <si>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</si>
  <si>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</si>
  <si>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</si>
  <si>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nps</t>
  </si>
  <si>
    <t xml:space="preserve">Итого по разделу:</t>
  </si>
  <si>
    <t xml:space="preserve">irazd</t>
  </si>
  <si>
    <t xml:space="preserve">в т.ч. стоимость работ:</t>
  </si>
  <si>
    <t xml:space="preserve">irazdp</t>
  </si>
  <si>
    <t xml:space="preserve">в т.ч. стоимость материалов:</t>
  </si>
  <si>
    <t xml:space="preserve">irazdm</t>
  </si>
  <si>
    <t xml:space="preserve">Итого по разделам:</t>
  </si>
  <si>
    <t xml:space="preserve">itog</t>
  </si>
  <si>
    <t xml:space="preserve">itogp</t>
  </si>
  <si>
    <t xml:space="preserve">itogm</t>
  </si>
  <si>
    <t xml:space="preserve">empt</t>
  </si>
  <si>
    <t xml:space="preserve">Прочие расходы:</t>
  </si>
  <si>
    <t xml:space="preserve">nr</t>
  </si>
  <si>
    <t xml:space="preserve">Итого по ведомости:</t>
  </si>
  <si>
    <t xml:space="preserve">ived</t>
  </si>
  <si>
    <t xml:space="preserve">Надбавки и скидки для сметы (Подвал сметы)</t>
  </si>
  <si>
    <t xml:space="preserve">smitograzd</t>
  </si>
  <si>
    <t xml:space="preserve">lz_nothi</t>
  </si>
  <si>
    <t xml:space="preserve">Накладные и транспортные расходы</t>
  </si>
  <si>
    <t xml:space="preserve">lz_top_f</t>
  </si>
  <si>
    <t xml:space="preserve">Всего по смете:</t>
  </si>
  <si>
    <t xml:space="preserve">smitog</t>
  </si>
  <si>
    <t xml:space="preserve">в том числе НДС:</t>
  </si>
  <si>
    <t xml:space="preserve">nds</t>
  </si>
  <si>
    <t xml:space="preserve">endall</t>
  </si>
  <si>
    <t xml:space="preserve">Смета</t>
  </si>
  <si>
    <t xml:space="preserve">смета</t>
  </si>
  <si>
    <t xml:space="preserve">г. Москва, ул. Самая длинная, д.54</t>
  </si>
  <si>
    <t xml:space="preserve">6-графка (книжная)</t>
  </si>
  <si>
    <t xml:space="preserve">Ед. изм.</t>
  </si>
  <si>
    <t xml:space="preserve">Фасад</t>
  </si>
  <si>
    <t xml:space="preserve">Раздел: Шлифовка фасада</t>
  </si>
  <si>
    <t xml:space="preserve">Шлифовка стен сруба первого и мансардного этажа (лепестковый круг)</t>
  </si>
  <si>
    <t xml:space="preserve">м2</t>
  </si>
  <si>
    <t xml:space="preserve">Уплотнение швов бревна-конопатка (джут)</t>
  </si>
  <si>
    <t xml:space="preserve">м.п</t>
  </si>
  <si>
    <t xml:space="preserve">Грунтование стен под покраску (без учёта стоимости материалов)</t>
  </si>
  <si>
    <t xml:space="preserve">Покраска стен в два слоя (без учёта стоимости материалов)</t>
  </si>
  <si>
    <t xml:space="preserve">Строительные леса (монтаж-демонтаж)</t>
  </si>
  <si>
    <t xml:space="preserve">шт</t>
  </si>
  <si>
    <t xml:space="preserve">Итого по разделу</t>
  </si>
  <si>
    <t xml:space="preserve">Раздел: Шлифовка торцов</t>
  </si>
  <si>
    <t xml:space="preserve">Обработка торцов (Сагус-отбеливатель древесены)</t>
  </si>
  <si>
    <t xml:space="preserve">Шлифовка торцов (лепестковый круг)</t>
  </si>
  <si>
    <t xml:space="preserve">Грунтование торцов (без учёта стоимости материалов)</t>
  </si>
  <si>
    <t xml:space="preserve">Покраска торцов в два слоя (без учёта стоимости материалов)</t>
  </si>
  <si>
    <t xml:space="preserve">Раздел: Заделка трещин</t>
  </si>
  <si>
    <t xml:space="preserve">Монтаж уплотнительного шнура (ждут из эструдированного полиэтилена)</t>
  </si>
  <si>
    <t xml:space="preserve">Заделка трещин сруба (герметик-мастика акриловый для срубов цветной,цвет по согласованию)</t>
  </si>
  <si>
    <t xml:space="preserve">Раздел: Цоколь</t>
  </si>
  <si>
    <t xml:space="preserve">Карнизная планка-металл (цвет по согласованию)</t>
  </si>
  <si>
    <t xml:space="preserve">Угловые элементы (фасадная панель)</t>
  </si>
  <si>
    <t xml:space="preserve">Фасадная панель  (форма и цвет по согласованию)</t>
  </si>
  <si>
    <t xml:space="preserve">Раздел: Отмостка</t>
  </si>
  <si>
    <t xml:space="preserve">Выемка грунта (глубиной 300мм,с учётом вывоза грунта до10 метров)</t>
  </si>
  <si>
    <t xml:space="preserve">м3</t>
  </si>
  <si>
    <t xml:space="preserve">Гео-текстиль (плотность 200 г/м2)</t>
  </si>
  <si>
    <t xml:space="preserve">Укладка дренажного желоба 100мм</t>
  </si>
  <si>
    <t xml:space="preserve">Щебень 200мм (фракция 20х40мм)</t>
  </si>
  <si>
    <t xml:space="preserve">Песок 100мм (речной)</t>
  </si>
  <si>
    <t xml:space="preserve">Уплотнение песка (трамбовочная машина)</t>
  </si>
  <si>
    <t xml:space="preserve">Армирование плиты (арматура 12мм связана в ячейку 200х200мм)</t>
  </si>
  <si>
    <t xml:space="preserve">Приём и заливка бетона 100мм(авто-бетономешалка,бетон марки м -300)</t>
  </si>
  <si>
    <t xml:space="preserve">Раздел:Свесы кровли и водосточная система Docke</t>
  </si>
  <si>
    <t xml:space="preserve">Свесы кровли (вагонка 90мм-сосна,сорт А-Б,монтаж на финишный гвоздь 50мм)</t>
  </si>
  <si>
    <t xml:space="preserve">Кронштейн желоба</t>
  </si>
  <si>
    <t xml:space="preserve">Заглушка желоба</t>
  </si>
  <si>
    <t xml:space="preserve">Желоб водосточный</t>
  </si>
  <si>
    <t xml:space="preserve">Колено</t>
  </si>
  <si>
    <t xml:space="preserve">Труба водосточная</t>
  </si>
  <si>
    <t xml:space="preserve">Наконечник</t>
  </si>
  <si>
    <t xml:space="preserve">Соеденитель желоба</t>
  </si>
  <si>
    <t xml:space="preserve">Воронка</t>
  </si>
  <si>
    <t xml:space="preserve">Хомут универсальный</t>
  </si>
  <si>
    <t xml:space="preserve">Терраса</t>
  </si>
  <si>
    <t xml:space="preserve">Раздел: Пол</t>
  </si>
  <si>
    <t xml:space="preserve">Обработка лаг (огнебио защита Неомид)</t>
  </si>
  <si>
    <t xml:space="preserve">Доска пола (строганная доска 140х35мм-сосна,сорт А-Б,камерной сушки)крепёж на гвоздекс</t>
  </si>
  <si>
    <t xml:space="preserve">Доборные элементы\ доски пола (торцевая планка 40х40мм сосна)</t>
  </si>
  <si>
    <t xml:space="preserve">Раздел: Потолок</t>
  </si>
  <si>
    <t xml:space="preserve">Пароизоляционная защита (Изоспан Б)</t>
  </si>
  <si>
    <t xml:space="preserve">Потолок (вагонка-сосна,сотр А-Б,камерной сушки)</t>
  </si>
  <si>
    <t xml:space="preserve">Утепление 150мм (базальтовый утеплитель Izoroc 50кгм3)</t>
  </si>
  <si>
    <t xml:space="preserve">Гидро-ветро защита поверх утеплителя(Изоспан А)</t>
  </si>
  <si>
    <t xml:space="preserve">Раздел: Крыльцо</t>
  </si>
  <si>
    <t xml:space="preserve">Тетива (оцилиндрованное бревно 24мм с чашкой-материал заказчика)</t>
  </si>
  <si>
    <t xml:space="preserve">Ступень (оцилиндрованное бревно 24мм-распил в доль бревна на две части-материал заказчика)</t>
  </si>
  <si>
    <t xml:space="preserve">шт.</t>
  </si>
  <si>
    <t xml:space="preserve">Внутренние работы</t>
  </si>
  <si>
    <t xml:space="preserve">Раздел: Пол первого этажа</t>
  </si>
  <si>
    <t xml:space="preserve">Обработка лаг (огнебио защитой Неомид)</t>
  </si>
  <si>
    <t xml:space="preserve">Гидро-ветро защита (Изоспан А)</t>
  </si>
  <si>
    <t xml:space="preserve">Черновой пол(влагостойкая панель OSB-9мм)</t>
  </si>
  <si>
    <t xml:space="preserve">Утепление 200мм (базальтовый утеплитель Izoroc 50кгм3)</t>
  </si>
  <si>
    <t xml:space="preserve">Доска пола (шпунтовая доска 35мм камерной сушки-сосна,сорт А-Б)крепёж на саморез 75мм в шпунт доски</t>
  </si>
  <si>
    <t xml:space="preserve">Технический люк в полу с утеплением 200мм</t>
  </si>
  <si>
    <t xml:space="preserve">Раздел: Межэтажное перекрытие с открытыми балками первого этажа</t>
  </si>
  <si>
    <t xml:space="preserve">Обработка лаг огнебио защитой (Нео-мид)</t>
  </si>
  <si>
    <t xml:space="preserve">Потолок первого этажа(вагонка-сосна,сотр А-Б,камерной сушки)</t>
  </si>
  <si>
    <t xml:space="preserve">Утепление 100мм (базальтовый утеплитель Izoroc 50кгм3)</t>
  </si>
  <si>
    <t xml:space="preserve">Опора балок мансарды (стойки 2шт-оцилиндрованное бревно 24мм с винтовыми домкратами,поперечная балка-оцилиндрованное бревно 24мм)-без учёта стоимости материала</t>
  </si>
  <si>
    <t xml:space="preserve">Раздел: Шлифовка стен первого и мансардного этажа</t>
  </si>
  <si>
    <t xml:space="preserve">Раздел: Лестница на мансардный этаж</t>
  </si>
  <si>
    <t xml:space="preserve">Устр-во проёма (поперечная балка с врезкой в стену,уменьшение длины балки и крепёжна глухарный болт к поперечной)</t>
  </si>
  <si>
    <t xml:space="preserve">Тетива 50х300х3000мм (клеёный материал,сосна,сучковая)</t>
  </si>
  <si>
    <t xml:space="preserve">Площадка с 3 поворотными ступенями 50х900х900 (клеёный материал,сосна,сучковая)</t>
  </si>
  <si>
    <t xml:space="preserve">Опорные столбы площадки 100х100х2000мм (клеёный материал,сосна,сучковая)</t>
  </si>
  <si>
    <t xml:space="preserve">Ступени 40х300х900мм (клеёный материал,сосна,сучковая)</t>
  </si>
  <si>
    <t xml:space="preserve">Подступёнки 20х200х900мм (клеёный материал,сосна,сучковая)</t>
  </si>
  <si>
    <t xml:space="preserve">Пригласительный столб резной (клеёный материал,сосна,сучковая)</t>
  </si>
  <si>
    <t xml:space="preserve">Поручень (клеёный материал,сосна)</t>
  </si>
  <si>
    <t xml:space="preserve">Балясины резные (клеёный материал,сосна,сучковая)</t>
  </si>
  <si>
    <t xml:space="preserve">Декоративная заглушка (деревянная пробка 8мм-сосна)</t>
  </si>
  <si>
    <t xml:space="preserve">Раздел: Отделка скатов кровли</t>
  </si>
  <si>
    <t xml:space="preserve">Раздел: Межкомнатная перегородка сан узла.</t>
  </si>
  <si>
    <t xml:space="preserve">Промежуточные стойки с шагом 490мм (обрезная доска 50х100мм-естественной влажности,сосна)</t>
  </si>
  <si>
    <t xml:space="preserve">Звукоизоляция 100мм (базальтовый утеплитель Izoroc 50 кгм3)</t>
  </si>
  <si>
    <t xml:space="preserve">Отделка (вагонка-сосна,сотр А-Б,камерной сушки)</t>
  </si>
  <si>
    <t xml:space="preserve">Раздел: Окна и двери</t>
  </si>
  <si>
    <t xml:space="preserve">Межкомнатные двери сан узла (массив,сосна 600х2000мм-петли бабочки,ручка шарик,роликовая защёлка),уплотнение монтажной пеной</t>
  </si>
  <si>
    <t xml:space="preserve">Доборы окон и дверей внутри-откосы до 200мм(строганная доска 20х200мм-камерной сушки,сосна,сорт А-Б,сучковая)</t>
  </si>
  <si>
    <t xml:space="preserve">Доборы окон и дверей внутри-наличник 70мм (строганная доска с фаской 12х70мм-камерной сушки,сосна,сорт А-Б,сучковая)</t>
  </si>
  <si>
    <t xml:space="preserve">Наружные доборы окон и дверей-наличник 70мм (строганная доска с фаской 12х70мм-камерной сушки,сосна,сорт А-Б,сучковая)</t>
  </si>
  <si>
    <t xml:space="preserve">Раздел:Электрика скрытого типа </t>
  </si>
  <si>
    <t xml:space="preserve">Монтаж кабеля освещения  (NYM 3х1,5мм в гофре без распаячных соединений)</t>
  </si>
  <si>
    <t xml:space="preserve">Монтаж кабеля розеток  (NYM 3х2,5мм в гофре без распаячных соединений)</t>
  </si>
  <si>
    <t xml:space="preserve">Монтаж распаячных коробок с учётом распайки кабеля(соединение кабеля опресовочником)</t>
  </si>
  <si>
    <t xml:space="preserve">Распайка проходных выключателей на лестницу</t>
  </si>
  <si>
    <t xml:space="preserve">Монтаж розеток и выключателей (материал заказчика) </t>
  </si>
  <si>
    <t xml:space="preserve">Монтаж защитного щита на семь автоматом и один диф.автомат с подключением</t>
  </si>
  <si>
    <t xml:space="preserve">Контур заземления (арматура 12мм)</t>
  </si>
  <si>
    <t xml:space="preserve">Раздел: Транспортные расходы</t>
  </si>
  <si>
    <t xml:space="preserve">Доставка материала (грузовик 5 тонн)</t>
  </si>
  <si>
    <t xml:space="preserve">Доставка материала (фургон 1,5мм тонн)</t>
  </si>
  <si>
    <t xml:space="preserve">Итого по разделам</t>
  </si>
  <si>
    <t xml:space="preserve">в т.ч. стоимость материалов и машин:</t>
  </si>
  <si>
    <t xml:space="preserve">Накладные расходы</t>
  </si>
  <si>
    <t xml:space="preserve">Всего по смете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</si>
</sst>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_р_.;[RED]\-#,##0.00_р_."/>
    <numFmt numFmtId="166" formatCode="0.0%"/>
    <numFmt numFmtId="167" formatCode="0%"/>
    <numFmt numFmtId="168" formatCode="@"/>
    <numFmt numFmtId="169" formatCode="#,##0.00000;[RED]\-#,##0.00000"/>
    <numFmt numFmtId="170" formatCode="0"/>
    <numFmt numFmtId="171" formatCode="MM/DD/YYYY"/>
    <numFmt numFmtId="172" formatCode="H:MM:SS\ AM/PM"/>
  </numFmts>
  <fonts count="2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b val="true"/>
      <sz val="10"/>
      <color rgb="FF8B4513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u val="single"/>
      <sz val="11"/>
      <color rgb="FF0000FF"/>
      <name val="Calibri"/>
      <family val="2"/>
      <charset val="1"/>
    </font>
    <font>
      <sz val="12"/>
      <color rgb="FF0070C0"/>
      <name val="Times New Roman"/>
      <family val="1"/>
      <charset val="204"/>
    </font>
    <font>
      <b val="true"/>
      <sz val="12"/>
      <color rgb="FF0070C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 val="true"/>
      <sz val="12"/>
      <color rgb="FFFF0000"/>
      <name val="Times New Roman"/>
      <family val="1"/>
      <charset val="204"/>
    </font>
    <font>
      <b val="true"/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1"/>
      <name val="Calibri"/>
      <family val="2"/>
      <charset val="1"/>
    </font>
    <font>
      <sz val="12"/>
      <color rgb="FF8B4513"/>
      <name val="Times New Roman"/>
      <family val="1"/>
      <charset val="204"/>
    </font>
    <font>
      <sz val="12"/>
      <color rgb="FF808080"/>
      <name val="Times New Roman"/>
      <family val="1"/>
      <charset val="204"/>
    </font>
    <font>
      <b val="true"/>
      <u val="single"/>
      <sz val="12"/>
      <color rgb="FF000000"/>
      <name val="Times New Roman"/>
      <family val="1"/>
      <charset val="204"/>
    </font>
    <font>
      <b val="true"/>
      <sz val="9"/>
      <color rgb="FF000000"/>
      <name val="Tahoma"/>
      <family val="2"/>
      <charset val="204"/>
    </font>
    <font>
      <b val="true"/>
      <u val="single"/>
      <sz val="14"/>
      <color rgb="FF000000"/>
      <name val="Times New Roman"/>
      <family val="1"/>
      <charset val="204"/>
    </font>
    <font>
      <u val="single"/>
      <sz val="12"/>
      <color rgb="FF000000"/>
      <name val="Times New Roman"/>
      <family val="1"/>
      <charset val="204"/>
    </font>
    <font>
      <b val="true"/>
      <sz val="16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EFD6D5"/>
        <bgColor rgb="FFDBDBDB"/>
      </patternFill>
    </fill>
    <fill>
      <patternFill patternType="solid">
        <fgColor rgb="FFDBDBDB"/>
        <bgColor rgb="FFEFD6D5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0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9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9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19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1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2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4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4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4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2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20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4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4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4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21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2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2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4" fillId="0" borderId="2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9" fillId="0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9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2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9" fillId="0" borderId="2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9" fillId="0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BC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FD6D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8B4513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://www.smeta2007.ru/help/help.aspx" TargetMode="External"/><Relationship Id="rId3" Type="http://schemas.openxmlformats.org/officeDocument/2006/relationships/hyperlink" Target="http://www.smeta2007.ru/help/EditDef.aspx" TargetMode="External"/><Relationship Id="rId4" Type="http://schemas.openxmlformats.org/officeDocument/2006/relationships/hyperlink" Target="http://www.smeta2007.ru/help/StrukturaDef_TypeRow.aspx" TargetMode="External"/><Relationship Id="rId5" Type="http://schemas.openxmlformats.org/officeDocument/2006/relationships/hyperlink" Target="http://www.smeta2007.ru/help/StrukturaDef_Body.aspx" TargetMode="External"/><Relationship Id="rId6" Type="http://schemas.openxmlformats.org/officeDocument/2006/relationships/hyperlink" Target="http://www.smeta2007.ru/help/LimZatraty.aspx" TargetMode="External"/><Relationship Id="rId7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BC0000"/>
    <pageSetUpPr fitToPage="true"/>
  </sheetPr>
  <dimension ref="A1:HZ57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0" ySplit="7" topLeftCell="K543" activePane="bottomRight" state="frozen"/>
      <selection pane="topLeft" activeCell="A1" activeCellId="0" sqref="A1"/>
      <selection pane="topRight" activeCell="K1" activeCellId="0" sqref="K1"/>
      <selection pane="bottomLeft" activeCell="A543" activeCellId="0" sqref="A543"/>
      <selection pane="bottomRight" activeCell="B552" activeCellId="0" sqref="B552"/>
    </sheetView>
  </sheetViews>
  <sheetFormatPr defaultRowHeight="15.75" zeroHeight="false" outlineLevelRow="0" outlineLevelCol="0"/>
  <cols>
    <col collapsed="false" customWidth="true" hidden="false" outlineLevel="0" max="1" min="1" style="1" width="5.86"/>
    <col collapsed="false" customWidth="true" hidden="false" outlineLevel="0" max="2" min="2" style="1" width="59.14"/>
    <col collapsed="false" customWidth="true" hidden="false" outlineLevel="0" max="3" min="3" style="1" width="8.29"/>
    <col collapsed="false" customWidth="true" hidden="false" outlineLevel="0" max="4" min="4" style="1" width="11.29"/>
    <col collapsed="false" customWidth="true" hidden="false" outlineLevel="0" max="5" min="5" style="1" width="15.71"/>
    <col collapsed="false" customWidth="true" hidden="false" outlineLevel="0" max="6" min="6" style="1" width="16.71"/>
    <col collapsed="false" customWidth="true" hidden="false" outlineLevel="0" max="7" min="7" style="1" width="4.14"/>
    <col collapsed="false" customWidth="true" hidden="false" outlineLevel="0" max="8" min="8" style="1" width="12.29"/>
    <col collapsed="false" customWidth="true" hidden="false" outlineLevel="0" max="10" min="9" style="1" width="16.71"/>
    <col collapsed="false" customWidth="true" hidden="false" outlineLevel="0" max="11" min="11" style="1" width="4.71"/>
    <col collapsed="false" customWidth="true" hidden="false" outlineLevel="0" max="15" min="12" style="1" width="32.71"/>
    <col collapsed="false" customWidth="true" hidden="false" outlineLevel="0" max="18" min="16" style="2" width="9.14"/>
    <col collapsed="false" customWidth="true" hidden="false" outlineLevel="0" max="20" min="19" style="2" width="12.71"/>
    <col collapsed="false" customWidth="true" hidden="false" outlineLevel="0" max="21" min="21" style="2" width="6.71"/>
    <col collapsed="false" customWidth="false" hidden="true" outlineLevel="0" max="22" min="22" style="2" width="11.52"/>
    <col collapsed="false" customWidth="true" hidden="false" outlineLevel="0" max="25" min="23" style="2" width="12.71"/>
    <col collapsed="false" customWidth="true" hidden="false" outlineLevel="0" max="234" min="26" style="2" width="9.14"/>
    <col collapsed="false" customWidth="true" hidden="false" outlineLevel="0" max="1025" min="235" style="1" width="9.14"/>
  </cols>
  <sheetData>
    <row r="1" customFormat="false" ht="15.75" hidden="false" customHeight="false" outlineLevel="0" collapsed="false">
      <c r="A1" s="3" t="n">
        <v>0</v>
      </c>
      <c r="B1" s="4" t="s">
        <v>0</v>
      </c>
      <c r="C1" s="5" t="s">
        <v>1</v>
      </c>
      <c r="D1" s="5"/>
      <c r="E1" s="6" t="n">
        <f aca="false">ItogoWork</f>
        <v>0</v>
      </c>
      <c r="F1" s="7"/>
      <c r="G1" s="8" t="s">
        <v>2</v>
      </c>
      <c r="H1" s="8"/>
      <c r="I1" s="8" t="s">
        <v>3</v>
      </c>
      <c r="J1" s="8" t="s">
        <v>4</v>
      </c>
      <c r="L1" s="9" t="s">
        <v>5</v>
      </c>
      <c r="P1" s="2" t="s">
        <v>6</v>
      </c>
      <c r="Q1" s="2" t="str">
        <f aca="false">DefName</f>
        <v>Введите сюда название объекта</v>
      </c>
      <c r="R1" s="2" t="s">
        <v>7</v>
      </c>
      <c r="GR1" s="2" t="s">
        <v>8</v>
      </c>
    </row>
    <row r="2" customFormat="false" ht="15.75" hidden="false" customHeight="false" outlineLevel="0" collapsed="false">
      <c r="A2" s="3" t="n">
        <v>0</v>
      </c>
      <c r="B2" s="4" t="s">
        <v>9</v>
      </c>
      <c r="C2" s="5" t="s">
        <v>10</v>
      </c>
      <c r="D2" s="5"/>
      <c r="E2" s="6" t="n">
        <f aca="false">ItogoMassaMater</f>
        <v>0</v>
      </c>
      <c r="F2" s="10" t="s">
        <v>11</v>
      </c>
      <c r="G2" s="11" t="n">
        <f aca="false">ItogoStoimostRabot</f>
        <v>0</v>
      </c>
      <c r="H2" s="11"/>
      <c r="I2" s="11" t="n">
        <f aca="false">ItogoStoimostMaterialov</f>
        <v>0</v>
      </c>
      <c r="J2" s="12" t="n">
        <f aca="false">VsegoPoSmete</f>
        <v>0</v>
      </c>
      <c r="L2" s="9" t="s">
        <v>12</v>
      </c>
      <c r="P2" s="2" t="s">
        <v>13</v>
      </c>
      <c r="R2" s="2" t="s">
        <v>14</v>
      </c>
      <c r="GR2" s="2" t="s">
        <v>15</v>
      </c>
    </row>
    <row r="3" customFormat="false" ht="15.75" hidden="false" customHeight="false" outlineLevel="0" collapsed="false">
      <c r="A3" s="13" t="n">
        <v>0</v>
      </c>
      <c r="B3" s="4" t="s">
        <v>16</v>
      </c>
      <c r="C3" s="5" t="s">
        <v>17</v>
      </c>
      <c r="D3" s="5"/>
      <c r="E3" s="6" t="n">
        <f aca="false">ItogoMassaMusora</f>
        <v>0</v>
      </c>
      <c r="F3" s="10" t="s">
        <v>18</v>
      </c>
      <c r="G3" s="14" t="n">
        <f aca="false">ItogoPlanStoimostRabot</f>
        <v>0</v>
      </c>
      <c r="H3" s="14"/>
      <c r="I3" s="14" t="n">
        <f aca="false">ItogoPlanStoimostMater</f>
        <v>0</v>
      </c>
      <c r="J3" s="15" t="n">
        <f aca="false">ItogoPoDefektovke</f>
        <v>0</v>
      </c>
      <c r="L3" s="9" t="s">
        <v>19</v>
      </c>
      <c r="P3" s="2" t="s">
        <v>13</v>
      </c>
      <c r="GR3" s="2" t="s">
        <v>20</v>
      </c>
    </row>
    <row r="4" customFormat="false" ht="15.75" hidden="false" customHeight="false" outlineLevel="0" collapsed="false">
      <c r="A4" s="16" t="n">
        <v>0</v>
      </c>
      <c r="B4" s="4" t="s">
        <v>21</v>
      </c>
      <c r="C4" s="17" t="s">
        <v>22</v>
      </c>
      <c r="D4" s="17"/>
      <c r="E4" s="17" t="s">
        <v>23</v>
      </c>
      <c r="F4" s="10" t="s">
        <v>24</v>
      </c>
      <c r="G4" s="11"/>
      <c r="H4" s="11"/>
      <c r="I4" s="18" t="n">
        <f aca="false">IF(SmStoimost=0,0,УЧП/SmStoimost)</f>
        <v>0</v>
      </c>
      <c r="J4" s="19" t="n">
        <f aca="false">ROUND(SmStoimost-PlanStoimost-SmStoimost*ЛНИ-(SmStoimost-PlanStMater)*ВНС,2)</f>
        <v>0</v>
      </c>
      <c r="L4" s="9" t="s">
        <v>25</v>
      </c>
      <c r="P4" s="2" t="s">
        <v>13</v>
      </c>
      <c r="GR4" s="2" t="n">
        <v>1</v>
      </c>
    </row>
    <row r="5" customFormat="false" ht="20.25" hidden="false" customHeight="true" outlineLevel="0" collapsed="false">
      <c r="A5" s="20" t="s">
        <v>26</v>
      </c>
      <c r="B5" s="20"/>
      <c r="C5" s="20"/>
      <c r="D5" s="20"/>
      <c r="E5" s="20"/>
      <c r="F5" s="20"/>
      <c r="G5" s="21"/>
      <c r="H5" s="21"/>
      <c r="I5" s="22" t="s">
        <v>27</v>
      </c>
      <c r="J5" s="22"/>
      <c r="L5" s="9" t="s">
        <v>28</v>
      </c>
      <c r="P5" s="2" t="s">
        <v>29</v>
      </c>
      <c r="S5" s="22" t="s">
        <v>30</v>
      </c>
      <c r="T5" s="22" t="s">
        <v>31</v>
      </c>
      <c r="U5" s="22" t="s">
        <v>32</v>
      </c>
      <c r="V5" s="22"/>
      <c r="W5" s="22" t="s">
        <v>33</v>
      </c>
      <c r="X5" s="22" t="s">
        <v>34</v>
      </c>
      <c r="Y5" s="22" t="s">
        <v>35</v>
      </c>
    </row>
    <row r="6" customFormat="false" ht="31.5" hidden="false" customHeight="false" outlineLevel="0" collapsed="false">
      <c r="A6" s="23" t="s">
        <v>36</v>
      </c>
      <c r="B6" s="23" t="s">
        <v>37</v>
      </c>
      <c r="C6" s="23" t="s">
        <v>38</v>
      </c>
      <c r="D6" s="23" t="s">
        <v>39</v>
      </c>
      <c r="E6" s="23" t="s">
        <v>40</v>
      </c>
      <c r="F6" s="23" t="s">
        <v>41</v>
      </c>
      <c r="G6" s="21"/>
      <c r="H6" s="22" t="s">
        <v>42</v>
      </c>
      <c r="I6" s="22" t="s">
        <v>43</v>
      </c>
      <c r="J6" s="22" t="s">
        <v>44</v>
      </c>
      <c r="L6" s="1" t="s">
        <v>45</v>
      </c>
      <c r="P6" s="2" t="s">
        <v>46</v>
      </c>
      <c r="S6" s="22"/>
      <c r="T6" s="22"/>
      <c r="U6" s="22"/>
      <c r="V6" s="22"/>
      <c r="W6" s="22"/>
      <c r="X6" s="22"/>
      <c r="Y6" s="22"/>
    </row>
    <row r="7" s="26" customFormat="true" ht="12.75" hidden="false" customHeight="false" outlineLevel="0" collapsed="false">
      <c r="A7" s="24" t="n">
        <v>1</v>
      </c>
      <c r="B7" s="24" t="n">
        <v>2</v>
      </c>
      <c r="C7" s="24" t="n">
        <v>3</v>
      </c>
      <c r="D7" s="24" t="n">
        <v>4</v>
      </c>
      <c r="E7" s="24" t="n">
        <v>5</v>
      </c>
      <c r="F7" s="24" t="n">
        <v>6</v>
      </c>
      <c r="G7" s="21"/>
      <c r="H7" s="25"/>
      <c r="I7" s="25" t="n">
        <v>5</v>
      </c>
      <c r="J7" s="25" t="n">
        <v>6</v>
      </c>
      <c r="P7" s="27" t="s">
        <v>46</v>
      </c>
      <c r="Q7" s="27"/>
      <c r="R7" s="27"/>
      <c r="S7" s="28" t="n">
        <v>7</v>
      </c>
      <c r="T7" s="28" t="n">
        <v>8</v>
      </c>
      <c r="U7" s="28" t="n">
        <v>9</v>
      </c>
      <c r="V7" s="28"/>
      <c r="W7" s="28" t="n">
        <v>10</v>
      </c>
      <c r="X7" s="28" t="n">
        <v>11</v>
      </c>
      <c r="Y7" s="28" t="n">
        <v>12</v>
      </c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</row>
    <row r="8" customFormat="false" ht="15.75" hidden="false" customHeight="false" outlineLevel="0" collapsed="false">
      <c r="A8" s="29"/>
      <c r="B8" s="29"/>
      <c r="C8" s="29"/>
      <c r="D8" s="29"/>
      <c r="E8" s="29"/>
      <c r="F8" s="29"/>
      <c r="G8" s="30"/>
      <c r="H8" s="29"/>
      <c r="I8" s="29"/>
      <c r="J8" s="31"/>
      <c r="L8" s="32"/>
      <c r="P8" s="2" t="s">
        <v>47</v>
      </c>
    </row>
    <row r="9" customFormat="false" ht="15.75" hidden="false" customHeight="false" outlineLevel="0" collapsed="false">
      <c r="A9" s="33" t="n">
        <v>1</v>
      </c>
      <c r="B9" s="34" t="s">
        <v>48</v>
      </c>
      <c r="C9" s="35"/>
      <c r="D9" s="35"/>
      <c r="E9" s="35"/>
      <c r="F9" s="35"/>
      <c r="G9" s="36"/>
      <c r="H9" s="35"/>
      <c r="I9" s="35"/>
      <c r="J9" s="35"/>
      <c r="L9" s="32"/>
      <c r="P9" s="2" t="s">
        <v>49</v>
      </c>
      <c r="S9" s="37"/>
      <c r="T9" s="37"/>
      <c r="U9" s="37"/>
      <c r="V9" s="37"/>
      <c r="W9" s="37"/>
      <c r="X9" s="37"/>
      <c r="Y9" s="37"/>
    </row>
    <row r="10" customFormat="false" ht="15.75" hidden="true" customHeight="false" outlineLevel="0" collapsed="false">
      <c r="A10" s="38"/>
      <c r="B10" s="39"/>
      <c r="C10" s="39"/>
      <c r="D10" s="39"/>
      <c r="E10" s="39"/>
      <c r="F10" s="40"/>
      <c r="G10" s="41"/>
      <c r="H10" s="39"/>
      <c r="I10" s="39"/>
      <c r="J10" s="42"/>
      <c r="L10" s="32"/>
      <c r="P10" s="2" t="s">
        <v>50</v>
      </c>
      <c r="S10" s="43"/>
      <c r="T10" s="44"/>
      <c r="U10" s="44"/>
      <c r="V10" s="44"/>
      <c r="W10" s="44"/>
      <c r="X10" s="44"/>
      <c r="Y10" s="45"/>
    </row>
    <row r="11" customFormat="false" ht="15.75" hidden="false" customHeight="false" outlineLevel="0" collapsed="false">
      <c r="A11" s="46" t="s">
        <v>51</v>
      </c>
      <c r="B11" s="47"/>
      <c r="C11" s="48"/>
      <c r="D11" s="49"/>
      <c r="E11" s="49"/>
      <c r="F11" s="50" t="n">
        <f aca="false">ROUND(E11*ROUND(D11,2),2)</f>
        <v>0</v>
      </c>
      <c r="G11" s="51" t="s">
        <v>52</v>
      </c>
      <c r="H11" s="52" t="n">
        <f aca="false">KoeffForPrice</f>
        <v>0</v>
      </c>
      <c r="I11" s="53" t="n">
        <f aca="false">ROUND(E11*H11,2)</f>
        <v>0</v>
      </c>
      <c r="J11" s="50" t="n">
        <f aca="false">ROUND(I11*ROUND(D11,2),2)</f>
        <v>0</v>
      </c>
      <c r="L11" s="32"/>
      <c r="P11" s="2" t="s">
        <v>53</v>
      </c>
      <c r="S11" s="54"/>
      <c r="T11" s="55"/>
      <c r="U11" s="56"/>
      <c r="V11" s="53"/>
      <c r="W11" s="53" t="n">
        <f aca="false">ROUND(D11*S11,2)</f>
        <v>0</v>
      </c>
      <c r="X11" s="53" t="n">
        <f aca="false">ROUND(D11*T11,2)</f>
        <v>0</v>
      </c>
      <c r="Y11" s="50"/>
    </row>
    <row r="12" customFormat="false" ht="15.75" hidden="false" customHeight="false" outlineLevel="0" collapsed="false">
      <c r="A12" s="46" t="s">
        <v>54</v>
      </c>
      <c r="B12" s="47"/>
      <c r="C12" s="48"/>
      <c r="D12" s="49"/>
      <c r="E12" s="49"/>
      <c r="F12" s="50" t="n">
        <f aca="false">ROUND(E12*ROUND(D12,2),2)</f>
        <v>0</v>
      </c>
      <c r="G12" s="51" t="s">
        <v>52</v>
      </c>
      <c r="H12" s="52" t="n">
        <f aca="false">KoeffForPrice</f>
        <v>0</v>
      </c>
      <c r="I12" s="53" t="n">
        <f aca="false">ROUND(E12*H12,2)</f>
        <v>0</v>
      </c>
      <c r="J12" s="50" t="n">
        <f aca="false">ROUND(I12*ROUND(D12,2),2)</f>
        <v>0</v>
      </c>
      <c r="L12" s="32"/>
      <c r="P12" s="2" t="s">
        <v>53</v>
      </c>
      <c r="S12" s="54"/>
      <c r="T12" s="55"/>
      <c r="U12" s="56"/>
      <c r="V12" s="53"/>
      <c r="W12" s="53" t="n">
        <f aca="false">ROUND(D12*S12,2)</f>
        <v>0</v>
      </c>
      <c r="X12" s="53" t="n">
        <f aca="false">ROUND(D12*T12,2)</f>
        <v>0</v>
      </c>
      <c r="Y12" s="50"/>
    </row>
    <row r="13" customFormat="false" ht="15.75" hidden="false" customHeight="false" outlineLevel="0" collapsed="false">
      <c r="A13" s="46" t="s">
        <v>55</v>
      </c>
      <c r="B13" s="47"/>
      <c r="C13" s="48"/>
      <c r="D13" s="49"/>
      <c r="E13" s="49"/>
      <c r="F13" s="50" t="n">
        <f aca="false">ROUND(E13*ROUND(D13,2),2)</f>
        <v>0</v>
      </c>
      <c r="G13" s="51" t="s">
        <v>52</v>
      </c>
      <c r="H13" s="52" t="n">
        <f aca="false">KoeffForPrice</f>
        <v>0</v>
      </c>
      <c r="I13" s="53" t="n">
        <f aca="false">ROUND(E13*H13,2)</f>
        <v>0</v>
      </c>
      <c r="J13" s="50" t="n">
        <f aca="false">ROUND(I13*ROUND(D13,2),2)</f>
        <v>0</v>
      </c>
      <c r="L13" s="32"/>
      <c r="P13" s="2" t="s">
        <v>53</v>
      </c>
      <c r="S13" s="54"/>
      <c r="T13" s="55"/>
      <c r="U13" s="56"/>
      <c r="V13" s="53"/>
      <c r="W13" s="53" t="n">
        <f aca="false">ROUND(D13*S13,2)</f>
        <v>0</v>
      </c>
      <c r="X13" s="53" t="n">
        <f aca="false">ROUND(D13*T13,2)</f>
        <v>0</v>
      </c>
      <c r="Y13" s="50"/>
    </row>
    <row r="14" customFormat="false" ht="15.75" hidden="false" customHeight="false" outlineLevel="0" collapsed="false">
      <c r="A14" s="46" t="s">
        <v>56</v>
      </c>
      <c r="B14" s="47"/>
      <c r="C14" s="48"/>
      <c r="D14" s="49"/>
      <c r="E14" s="49"/>
      <c r="F14" s="50" t="n">
        <f aca="false">ROUND(E14*ROUND(D14,2),2)</f>
        <v>0</v>
      </c>
      <c r="G14" s="51" t="s">
        <v>52</v>
      </c>
      <c r="H14" s="52" t="n">
        <f aca="false">KoeffForPrice</f>
        <v>0</v>
      </c>
      <c r="I14" s="53" t="n">
        <f aca="false">ROUND(E14*H14,2)</f>
        <v>0</v>
      </c>
      <c r="J14" s="50" t="n">
        <f aca="false">ROUND(I14*ROUND(D14,2),2)</f>
        <v>0</v>
      </c>
      <c r="L14" s="32"/>
      <c r="P14" s="2" t="s">
        <v>53</v>
      </c>
      <c r="S14" s="54"/>
      <c r="T14" s="55"/>
      <c r="U14" s="56"/>
      <c r="V14" s="53"/>
      <c r="W14" s="53" t="n">
        <f aca="false">ROUND(D14*S14,2)</f>
        <v>0</v>
      </c>
      <c r="X14" s="53" t="n">
        <f aca="false">ROUND(D14*T14,2)</f>
        <v>0</v>
      </c>
      <c r="Y14" s="50"/>
    </row>
    <row r="15" customFormat="false" ht="15.75" hidden="false" customHeight="false" outlineLevel="0" collapsed="false">
      <c r="A15" s="46" t="s">
        <v>57</v>
      </c>
      <c r="B15" s="47"/>
      <c r="C15" s="48"/>
      <c r="D15" s="49"/>
      <c r="E15" s="49"/>
      <c r="F15" s="50" t="n">
        <f aca="false">ROUND(E15*ROUND(D15,2),2)</f>
        <v>0</v>
      </c>
      <c r="G15" s="51" t="s">
        <v>52</v>
      </c>
      <c r="H15" s="52" t="n">
        <f aca="false">KoeffForPrice</f>
        <v>0</v>
      </c>
      <c r="I15" s="53" t="n">
        <f aca="false">ROUND(E15*H15,2)</f>
        <v>0</v>
      </c>
      <c r="J15" s="50" t="n">
        <f aca="false">ROUND(I15*ROUND(D15,2),2)</f>
        <v>0</v>
      </c>
      <c r="L15" s="32"/>
      <c r="P15" s="2" t="s">
        <v>53</v>
      </c>
      <c r="S15" s="54"/>
      <c r="T15" s="55"/>
      <c r="U15" s="56"/>
      <c r="V15" s="53"/>
      <c r="W15" s="53" t="n">
        <f aca="false">ROUND(D15*S15,2)</f>
        <v>0</v>
      </c>
      <c r="X15" s="53" t="n">
        <f aca="false">ROUND(D15*T15,2)</f>
        <v>0</v>
      </c>
      <c r="Y15" s="50"/>
    </row>
    <row r="16" customFormat="false" ht="15.75" hidden="false" customHeight="false" outlineLevel="0" collapsed="false">
      <c r="A16" s="46" t="s">
        <v>58</v>
      </c>
      <c r="B16" s="47"/>
      <c r="C16" s="48"/>
      <c r="D16" s="49"/>
      <c r="E16" s="49"/>
      <c r="F16" s="50" t="n">
        <f aca="false">ROUND(E16*ROUND(D16,2),2)</f>
        <v>0</v>
      </c>
      <c r="G16" s="51" t="s">
        <v>52</v>
      </c>
      <c r="H16" s="52" t="n">
        <f aca="false">KoeffForPrice</f>
        <v>0</v>
      </c>
      <c r="I16" s="53" t="n">
        <f aca="false">ROUND(E16*H16,2)</f>
        <v>0</v>
      </c>
      <c r="J16" s="50" t="n">
        <f aca="false">ROUND(I16*ROUND(D16,2),2)</f>
        <v>0</v>
      </c>
      <c r="L16" s="32"/>
      <c r="P16" s="2" t="s">
        <v>53</v>
      </c>
      <c r="S16" s="54"/>
      <c r="T16" s="55"/>
      <c r="U16" s="56"/>
      <c r="V16" s="53"/>
      <c r="W16" s="53" t="n">
        <f aca="false">ROUND(D16*S16,2)</f>
        <v>0</v>
      </c>
      <c r="X16" s="53" t="n">
        <f aca="false">ROUND(D16*T16,2)</f>
        <v>0</v>
      </c>
      <c r="Y16" s="50"/>
    </row>
    <row r="17" customFormat="false" ht="15.75" hidden="false" customHeight="false" outlineLevel="0" collapsed="false">
      <c r="A17" s="46" t="s">
        <v>59</v>
      </c>
      <c r="B17" s="47"/>
      <c r="C17" s="48"/>
      <c r="D17" s="49"/>
      <c r="E17" s="49"/>
      <c r="F17" s="50" t="n">
        <f aca="false">ROUND(E17*ROUND(D17,2),2)</f>
        <v>0</v>
      </c>
      <c r="G17" s="51" t="s">
        <v>52</v>
      </c>
      <c r="H17" s="52" t="n">
        <f aca="false">KoeffForPrice</f>
        <v>0</v>
      </c>
      <c r="I17" s="53" t="n">
        <f aca="false">ROUND(E17*H17,2)</f>
        <v>0</v>
      </c>
      <c r="J17" s="50" t="n">
        <f aca="false">ROUND(I17*ROUND(D17,2),2)</f>
        <v>0</v>
      </c>
      <c r="L17" s="32"/>
      <c r="P17" s="2" t="s">
        <v>53</v>
      </c>
      <c r="S17" s="54"/>
      <c r="T17" s="55"/>
      <c r="U17" s="56"/>
      <c r="V17" s="53"/>
      <c r="W17" s="53" t="n">
        <f aca="false">ROUND(D17*S17,2)</f>
        <v>0</v>
      </c>
      <c r="X17" s="53" t="n">
        <f aca="false">ROUND(D17*T17,2)</f>
        <v>0</v>
      </c>
      <c r="Y17" s="50"/>
    </row>
    <row r="18" customFormat="false" ht="15.75" hidden="false" customHeight="false" outlineLevel="0" collapsed="false">
      <c r="A18" s="46" t="s">
        <v>60</v>
      </c>
      <c r="B18" s="47"/>
      <c r="C18" s="48"/>
      <c r="D18" s="49"/>
      <c r="E18" s="49"/>
      <c r="F18" s="50" t="n">
        <f aca="false">ROUND(E18*ROUND(D18,2),2)</f>
        <v>0</v>
      </c>
      <c r="G18" s="51" t="s">
        <v>52</v>
      </c>
      <c r="H18" s="52" t="n">
        <f aca="false">KoeffForPrice</f>
        <v>0</v>
      </c>
      <c r="I18" s="53" t="n">
        <f aca="false">ROUND(E18*H18,2)</f>
        <v>0</v>
      </c>
      <c r="J18" s="50" t="n">
        <f aca="false">ROUND(I18*ROUND(D18,2),2)</f>
        <v>0</v>
      </c>
      <c r="L18" s="32"/>
      <c r="P18" s="2" t="s">
        <v>53</v>
      </c>
      <c r="S18" s="54"/>
      <c r="T18" s="55"/>
      <c r="U18" s="56"/>
      <c r="V18" s="53"/>
      <c r="W18" s="53" t="n">
        <f aca="false">ROUND(D18*S18,2)</f>
        <v>0</v>
      </c>
      <c r="X18" s="53" t="n">
        <f aca="false">ROUND(D18*T18,2)</f>
        <v>0</v>
      </c>
      <c r="Y18" s="50"/>
    </row>
    <row r="19" customFormat="false" ht="15.75" hidden="false" customHeight="false" outlineLevel="0" collapsed="false">
      <c r="A19" s="46" t="s">
        <v>61</v>
      </c>
      <c r="B19" s="47"/>
      <c r="C19" s="48"/>
      <c r="D19" s="49"/>
      <c r="E19" s="49"/>
      <c r="F19" s="50" t="n">
        <f aca="false">ROUND(E19*ROUND(D19,2),2)</f>
        <v>0</v>
      </c>
      <c r="G19" s="51" t="s">
        <v>52</v>
      </c>
      <c r="H19" s="52" t="n">
        <f aca="false">KoeffForPrice</f>
        <v>0</v>
      </c>
      <c r="I19" s="53" t="n">
        <f aca="false">ROUND(E19*H19,2)</f>
        <v>0</v>
      </c>
      <c r="J19" s="50" t="n">
        <f aca="false">ROUND(I19*ROUND(D19,2),2)</f>
        <v>0</v>
      </c>
      <c r="L19" s="32"/>
      <c r="P19" s="2" t="s">
        <v>53</v>
      </c>
      <c r="S19" s="54"/>
      <c r="T19" s="55"/>
      <c r="U19" s="56"/>
      <c r="V19" s="53"/>
      <c r="W19" s="53" t="n">
        <f aca="false">ROUND(D19*S19,2)</f>
        <v>0</v>
      </c>
      <c r="X19" s="53" t="n">
        <f aca="false">ROUND(D19*T19,2)</f>
        <v>0</v>
      </c>
      <c r="Y19" s="50"/>
    </row>
    <row r="20" customFormat="false" ht="15.75" hidden="false" customHeight="false" outlineLevel="0" collapsed="false">
      <c r="A20" s="46" t="s">
        <v>62</v>
      </c>
      <c r="B20" s="47"/>
      <c r="C20" s="48"/>
      <c r="D20" s="49"/>
      <c r="E20" s="49"/>
      <c r="F20" s="50" t="n">
        <f aca="false">ROUND(E20*ROUND(D20,2),2)</f>
        <v>0</v>
      </c>
      <c r="G20" s="51" t="s">
        <v>52</v>
      </c>
      <c r="H20" s="52" t="n">
        <f aca="false">KoeffForPrice</f>
        <v>0</v>
      </c>
      <c r="I20" s="53" t="n">
        <f aca="false">ROUND(E20*H20,2)</f>
        <v>0</v>
      </c>
      <c r="J20" s="50" t="n">
        <f aca="false">ROUND(I20*ROUND(D20,2),2)</f>
        <v>0</v>
      </c>
      <c r="L20" s="32"/>
      <c r="P20" s="2" t="s">
        <v>53</v>
      </c>
      <c r="S20" s="54"/>
      <c r="T20" s="55"/>
      <c r="U20" s="56"/>
      <c r="V20" s="53"/>
      <c r="W20" s="53" t="n">
        <f aca="false">ROUND(D20*S20,2)</f>
        <v>0</v>
      </c>
      <c r="X20" s="53" t="n">
        <f aca="false">ROUND(D20*T20,2)</f>
        <v>0</v>
      </c>
      <c r="Y20" s="50"/>
    </row>
    <row r="21" customFormat="false" ht="15.75" hidden="false" customHeight="false" outlineLevel="0" collapsed="false">
      <c r="A21" s="46" t="s">
        <v>63</v>
      </c>
      <c r="B21" s="47"/>
      <c r="C21" s="48"/>
      <c r="D21" s="49"/>
      <c r="E21" s="49"/>
      <c r="F21" s="50" t="n">
        <f aca="false">ROUND(E21*ROUND(D21,2),2)</f>
        <v>0</v>
      </c>
      <c r="G21" s="51" t="s">
        <v>52</v>
      </c>
      <c r="H21" s="52" t="n">
        <f aca="false">KoeffForPrice</f>
        <v>0</v>
      </c>
      <c r="I21" s="53" t="n">
        <f aca="false">ROUND(E21*H21,2)</f>
        <v>0</v>
      </c>
      <c r="J21" s="50" t="n">
        <f aca="false">ROUND(I21*ROUND(D21,2),2)</f>
        <v>0</v>
      </c>
      <c r="L21" s="32"/>
      <c r="P21" s="2" t="s">
        <v>53</v>
      </c>
      <c r="S21" s="54"/>
      <c r="T21" s="55"/>
      <c r="U21" s="56"/>
      <c r="V21" s="53"/>
      <c r="W21" s="53" t="n">
        <f aca="false">ROUND(D21*S21,2)</f>
        <v>0</v>
      </c>
      <c r="X21" s="53" t="n">
        <f aca="false">ROUND(D21*T21,2)</f>
        <v>0</v>
      </c>
      <c r="Y21" s="50"/>
    </row>
    <row r="22" customFormat="false" ht="15.75" hidden="false" customHeight="false" outlineLevel="0" collapsed="false">
      <c r="A22" s="46" t="s">
        <v>64</v>
      </c>
      <c r="B22" s="47"/>
      <c r="C22" s="48"/>
      <c r="D22" s="49"/>
      <c r="E22" s="49"/>
      <c r="F22" s="50" t="n">
        <f aca="false">ROUND(E22*ROUND(D22,2),2)</f>
        <v>0</v>
      </c>
      <c r="G22" s="51" t="s">
        <v>52</v>
      </c>
      <c r="H22" s="52" t="n">
        <f aca="false">KoeffForPrice</f>
        <v>0</v>
      </c>
      <c r="I22" s="53" t="n">
        <f aca="false">ROUND(E22*H22,2)</f>
        <v>0</v>
      </c>
      <c r="J22" s="50" t="n">
        <f aca="false">ROUND(I22*ROUND(D22,2),2)</f>
        <v>0</v>
      </c>
      <c r="L22" s="32"/>
      <c r="P22" s="2" t="s">
        <v>53</v>
      </c>
      <c r="S22" s="54"/>
      <c r="T22" s="55"/>
      <c r="U22" s="56"/>
      <c r="V22" s="53"/>
      <c r="W22" s="53" t="n">
        <f aca="false">ROUND(D22*S22,2)</f>
        <v>0</v>
      </c>
      <c r="X22" s="53" t="n">
        <f aca="false">ROUND(D22*T22,2)</f>
        <v>0</v>
      </c>
      <c r="Y22" s="50"/>
    </row>
    <row r="23" customFormat="false" ht="15.75" hidden="false" customHeight="false" outlineLevel="0" collapsed="false">
      <c r="A23" s="46" t="s">
        <v>65</v>
      </c>
      <c r="B23" s="47"/>
      <c r="C23" s="48"/>
      <c r="D23" s="49"/>
      <c r="E23" s="49"/>
      <c r="F23" s="50" t="n">
        <f aca="false">ROUND(E23*ROUND(D23,2),2)</f>
        <v>0</v>
      </c>
      <c r="G23" s="51" t="s">
        <v>52</v>
      </c>
      <c r="H23" s="52" t="n">
        <f aca="false">KoeffForPrice</f>
        <v>0</v>
      </c>
      <c r="I23" s="53" t="n">
        <f aca="false">ROUND(E23*H23,2)</f>
        <v>0</v>
      </c>
      <c r="J23" s="50" t="n">
        <f aca="false">ROUND(I23*ROUND(D23,2),2)</f>
        <v>0</v>
      </c>
      <c r="L23" s="32"/>
      <c r="P23" s="2" t="s">
        <v>53</v>
      </c>
      <c r="S23" s="54"/>
      <c r="T23" s="55"/>
      <c r="U23" s="56"/>
      <c r="V23" s="53"/>
      <c r="W23" s="53" t="n">
        <f aca="false">ROUND(D23*S23,2)</f>
        <v>0</v>
      </c>
      <c r="X23" s="53" t="n">
        <f aca="false">ROUND(D23*T23,2)</f>
        <v>0</v>
      </c>
      <c r="Y23" s="50"/>
    </row>
    <row r="24" customFormat="false" ht="15.75" hidden="false" customHeight="false" outlineLevel="0" collapsed="false">
      <c r="A24" s="46" t="s">
        <v>66</v>
      </c>
      <c r="B24" s="47"/>
      <c r="C24" s="48"/>
      <c r="D24" s="49"/>
      <c r="E24" s="49"/>
      <c r="F24" s="50" t="n">
        <f aca="false">ROUND(E24*ROUND(D24,2),2)</f>
        <v>0</v>
      </c>
      <c r="G24" s="51" t="s">
        <v>52</v>
      </c>
      <c r="H24" s="52" t="n">
        <f aca="false">KoeffForPrice</f>
        <v>0</v>
      </c>
      <c r="I24" s="53" t="n">
        <f aca="false">ROUND(E24*H24,2)</f>
        <v>0</v>
      </c>
      <c r="J24" s="50" t="n">
        <f aca="false">ROUND(I24*ROUND(D24,2),2)</f>
        <v>0</v>
      </c>
      <c r="L24" s="32"/>
      <c r="P24" s="2" t="s">
        <v>53</v>
      </c>
      <c r="S24" s="54"/>
      <c r="T24" s="55"/>
      <c r="U24" s="56"/>
      <c r="V24" s="53"/>
      <c r="W24" s="53" t="n">
        <f aca="false">ROUND(D24*S24,2)</f>
        <v>0</v>
      </c>
      <c r="X24" s="53" t="n">
        <f aca="false">ROUND(D24*T24,2)</f>
        <v>0</v>
      </c>
      <c r="Y24" s="50"/>
    </row>
    <row r="25" customFormat="false" ht="15.75" hidden="false" customHeight="false" outlineLevel="0" collapsed="false">
      <c r="A25" s="46" t="s">
        <v>67</v>
      </c>
      <c r="B25" s="47"/>
      <c r="C25" s="48"/>
      <c r="D25" s="49"/>
      <c r="E25" s="49"/>
      <c r="F25" s="50" t="n">
        <f aca="false">ROUND(E25*ROUND(D25,2),2)</f>
        <v>0</v>
      </c>
      <c r="G25" s="51" t="s">
        <v>52</v>
      </c>
      <c r="H25" s="52" t="n">
        <f aca="false">KoeffForPrice</f>
        <v>0</v>
      </c>
      <c r="I25" s="53" t="n">
        <f aca="false">ROUND(E25*H25,2)</f>
        <v>0</v>
      </c>
      <c r="J25" s="50" t="n">
        <f aca="false">ROUND(I25*ROUND(D25,2),2)</f>
        <v>0</v>
      </c>
      <c r="L25" s="32"/>
      <c r="P25" s="2" t="s">
        <v>53</v>
      </c>
      <c r="S25" s="54"/>
      <c r="T25" s="55"/>
      <c r="U25" s="56"/>
      <c r="V25" s="53"/>
      <c r="W25" s="53" t="n">
        <f aca="false">ROUND(D25*S25,2)</f>
        <v>0</v>
      </c>
      <c r="X25" s="53" t="n">
        <f aca="false">ROUND(D25*T25,2)</f>
        <v>0</v>
      </c>
      <c r="Y25" s="50"/>
    </row>
    <row r="26" customFormat="false" ht="15.75" hidden="true" customHeight="false" outlineLevel="0" collapsed="false">
      <c r="A26" s="57"/>
      <c r="B26" s="58"/>
      <c r="C26" s="58"/>
      <c r="D26" s="58"/>
      <c r="E26" s="58"/>
      <c r="F26" s="59"/>
      <c r="G26" s="60"/>
      <c r="H26" s="58"/>
      <c r="I26" s="58"/>
      <c r="J26" s="61"/>
      <c r="L26" s="32"/>
      <c r="P26" s="2" t="s">
        <v>68</v>
      </c>
      <c r="S26" s="62"/>
      <c r="T26" s="63"/>
      <c r="U26" s="63"/>
      <c r="V26" s="63"/>
      <c r="W26" s="63"/>
      <c r="X26" s="63"/>
      <c r="Y26" s="64"/>
    </row>
    <row r="27" customFormat="false" ht="15.75" hidden="false" customHeight="false" outlineLevel="0" collapsed="false">
      <c r="A27" s="65" t="s">
        <v>69</v>
      </c>
      <c r="B27" s="66"/>
      <c r="C27" s="66"/>
      <c r="D27" s="66"/>
      <c r="E27" s="66"/>
      <c r="F27" s="67" t="n">
        <f aca="false">SUM(F10:F26)</f>
        <v>0</v>
      </c>
      <c r="G27" s="68"/>
      <c r="H27" s="65" t="s">
        <v>69</v>
      </c>
      <c r="I27" s="66"/>
      <c r="J27" s="67" t="n">
        <f aca="false">SUM(J10:J26)</f>
        <v>0</v>
      </c>
      <c r="L27" s="32"/>
      <c r="P27" s="2" t="s">
        <v>70</v>
      </c>
      <c r="S27" s="69"/>
      <c r="T27" s="69"/>
      <c r="U27" s="69"/>
      <c r="V27" s="69"/>
      <c r="W27" s="70" t="n">
        <f aca="false">SUM(W10:W26)</f>
        <v>0</v>
      </c>
      <c r="X27" s="70" t="n">
        <f aca="false">SUM(X10:X26)</f>
        <v>0</v>
      </c>
      <c r="Y27" s="70" t="n">
        <f aca="false">SUM(Y10:Y26)</f>
        <v>0</v>
      </c>
    </row>
    <row r="28" customFormat="false" ht="15.75" hidden="false" customHeight="false" outlineLevel="0" collapsed="false">
      <c r="A28" s="71" t="s">
        <v>71</v>
      </c>
      <c r="B28" s="72"/>
      <c r="C28" s="72"/>
      <c r="D28" s="72"/>
      <c r="E28" s="72"/>
      <c r="F28" s="73" t="n">
        <f aca="false">SUMIF(P10:P26,"pr",F10:F26)</f>
        <v>0</v>
      </c>
      <c r="G28" s="74"/>
      <c r="H28" s="71" t="s">
        <v>71</v>
      </c>
      <c r="I28" s="72"/>
      <c r="J28" s="73" t="n">
        <f aca="false">SUMIF(P10:P26,"pr",J10:J26)</f>
        <v>0</v>
      </c>
      <c r="L28" s="32"/>
      <c r="P28" s="2" t="s">
        <v>72</v>
      </c>
    </row>
    <row r="29" customFormat="false" ht="15.75" hidden="false" customHeight="false" outlineLevel="0" collapsed="false">
      <c r="A29" s="71" t="s">
        <v>73</v>
      </c>
      <c r="B29" s="72"/>
      <c r="C29" s="72"/>
      <c r="D29" s="72"/>
      <c r="E29" s="72"/>
      <c r="F29" s="73" t="n">
        <f aca="false">SUMIF(P10:P26,"mat",F10:F26)+SUMIF(P10:P26,"meh",F10:F26)</f>
        <v>0</v>
      </c>
      <c r="G29" s="74"/>
      <c r="H29" s="71" t="s">
        <v>73</v>
      </c>
      <c r="I29" s="72"/>
      <c r="J29" s="73" t="n">
        <f aca="false">SUMIF(P10:P26,"mat",J10:J26)+SUMIF(P10:P26,"meh",J10:J26)</f>
        <v>0</v>
      </c>
      <c r="L29" s="32"/>
      <c r="P29" s="2" t="s">
        <v>74</v>
      </c>
    </row>
    <row r="30" customFormat="false" ht="15.75" hidden="false" customHeight="false" outlineLevel="0" collapsed="false">
      <c r="A30" s="29"/>
      <c r="B30" s="29"/>
      <c r="C30" s="29"/>
      <c r="D30" s="29"/>
      <c r="E30" s="29"/>
      <c r="F30" s="29"/>
      <c r="G30" s="75"/>
      <c r="H30" s="29"/>
      <c r="I30" s="29"/>
      <c r="J30" s="76"/>
      <c r="L30" s="32"/>
      <c r="P30" s="2" t="s">
        <v>47</v>
      </c>
    </row>
    <row r="31" customFormat="false" ht="15.75" hidden="false" customHeight="false" outlineLevel="0" collapsed="false">
      <c r="A31" s="33" t="n">
        <v>2</v>
      </c>
      <c r="B31" s="34" t="s">
        <v>48</v>
      </c>
      <c r="C31" s="35"/>
      <c r="D31" s="35"/>
      <c r="E31" s="35"/>
      <c r="F31" s="35"/>
      <c r="G31" s="36"/>
      <c r="H31" s="35"/>
      <c r="I31" s="35"/>
      <c r="J31" s="35"/>
      <c r="L31" s="32"/>
      <c r="P31" s="2" t="s">
        <v>49</v>
      </c>
      <c r="S31" s="37"/>
      <c r="T31" s="37"/>
      <c r="U31" s="37"/>
      <c r="V31" s="37"/>
      <c r="W31" s="37"/>
      <c r="X31" s="37"/>
      <c r="Y31" s="37"/>
    </row>
    <row r="32" customFormat="false" ht="15.75" hidden="true" customHeight="false" outlineLevel="0" collapsed="false">
      <c r="A32" s="38"/>
      <c r="B32" s="39"/>
      <c r="C32" s="39"/>
      <c r="D32" s="39"/>
      <c r="E32" s="39"/>
      <c r="F32" s="40"/>
      <c r="G32" s="41"/>
      <c r="H32" s="39"/>
      <c r="I32" s="39"/>
      <c r="J32" s="42"/>
      <c r="L32" s="32"/>
      <c r="P32" s="2" t="s">
        <v>50</v>
      </c>
      <c r="S32" s="43"/>
      <c r="T32" s="44"/>
      <c r="U32" s="44"/>
      <c r="V32" s="44"/>
      <c r="W32" s="44"/>
      <c r="X32" s="44"/>
      <c r="Y32" s="45"/>
    </row>
    <row r="33" customFormat="false" ht="15.75" hidden="false" customHeight="false" outlineLevel="0" collapsed="false">
      <c r="A33" s="46" t="s">
        <v>51</v>
      </c>
      <c r="B33" s="47"/>
      <c r="C33" s="48"/>
      <c r="D33" s="49"/>
      <c r="E33" s="49"/>
      <c r="F33" s="50" t="n">
        <f aca="false">ROUND(E33*ROUND(D33,2),2)</f>
        <v>0</v>
      </c>
      <c r="G33" s="51" t="s">
        <v>52</v>
      </c>
      <c r="H33" s="52" t="n">
        <f aca="false">KoeffForPrice</f>
        <v>0</v>
      </c>
      <c r="I33" s="53" t="n">
        <f aca="false">ROUND(E33*H33,2)</f>
        <v>0</v>
      </c>
      <c r="J33" s="50" t="n">
        <f aca="false">ROUND(I33*ROUND(D33,2),2)</f>
        <v>0</v>
      </c>
      <c r="L33" s="32"/>
      <c r="P33" s="2" t="s">
        <v>53</v>
      </c>
      <c r="S33" s="54"/>
      <c r="T33" s="55"/>
      <c r="U33" s="56"/>
      <c r="V33" s="53"/>
      <c r="W33" s="53" t="n">
        <f aca="false">ROUND(D33*S33,2)</f>
        <v>0</v>
      </c>
      <c r="X33" s="53" t="n">
        <f aca="false">ROUND(D33*T33,2)</f>
        <v>0</v>
      </c>
      <c r="Y33" s="50"/>
    </row>
    <row r="34" customFormat="false" ht="15.75" hidden="false" customHeight="false" outlineLevel="0" collapsed="false">
      <c r="A34" s="46" t="s">
        <v>54</v>
      </c>
      <c r="B34" s="47"/>
      <c r="C34" s="48"/>
      <c r="D34" s="49"/>
      <c r="E34" s="49"/>
      <c r="F34" s="50" t="n">
        <f aca="false">ROUND(E34*ROUND(D34,2),2)</f>
        <v>0</v>
      </c>
      <c r="G34" s="51" t="s">
        <v>52</v>
      </c>
      <c r="H34" s="52" t="n">
        <f aca="false">KoeffForPrice</f>
        <v>0</v>
      </c>
      <c r="I34" s="53" t="n">
        <f aca="false">ROUND(E34*H34,2)</f>
        <v>0</v>
      </c>
      <c r="J34" s="50" t="n">
        <f aca="false">ROUND(I34*ROUND(D34,2),2)</f>
        <v>0</v>
      </c>
      <c r="L34" s="32"/>
      <c r="P34" s="2" t="s">
        <v>53</v>
      </c>
      <c r="S34" s="54"/>
      <c r="T34" s="55"/>
      <c r="U34" s="56"/>
      <c r="V34" s="53"/>
      <c r="W34" s="53" t="n">
        <f aca="false">ROUND(D34*S34,2)</f>
        <v>0</v>
      </c>
      <c r="X34" s="53" t="n">
        <f aca="false">ROUND(D34*T34,2)</f>
        <v>0</v>
      </c>
      <c r="Y34" s="50"/>
    </row>
    <row r="35" customFormat="false" ht="15.75" hidden="false" customHeight="false" outlineLevel="0" collapsed="false">
      <c r="A35" s="46" t="s">
        <v>55</v>
      </c>
      <c r="B35" s="47"/>
      <c r="C35" s="48"/>
      <c r="D35" s="49"/>
      <c r="E35" s="49"/>
      <c r="F35" s="50" t="n">
        <f aca="false">ROUND(E35*ROUND(D35,2),2)</f>
        <v>0</v>
      </c>
      <c r="G35" s="51" t="s">
        <v>52</v>
      </c>
      <c r="H35" s="52" t="n">
        <f aca="false">KoeffForPrice</f>
        <v>0</v>
      </c>
      <c r="I35" s="53" t="n">
        <f aca="false">ROUND(E35*H35,2)</f>
        <v>0</v>
      </c>
      <c r="J35" s="50" t="n">
        <f aca="false">ROUND(I35*ROUND(D35,2),2)</f>
        <v>0</v>
      </c>
      <c r="L35" s="32"/>
      <c r="P35" s="2" t="s">
        <v>53</v>
      </c>
      <c r="S35" s="54"/>
      <c r="T35" s="55"/>
      <c r="U35" s="56"/>
      <c r="V35" s="53"/>
      <c r="W35" s="53" t="n">
        <f aca="false">ROUND(D35*S35,2)</f>
        <v>0</v>
      </c>
      <c r="X35" s="53" t="n">
        <f aca="false">ROUND(D35*T35,2)</f>
        <v>0</v>
      </c>
      <c r="Y35" s="50"/>
    </row>
    <row r="36" customFormat="false" ht="15.75" hidden="false" customHeight="false" outlineLevel="0" collapsed="false">
      <c r="A36" s="46" t="s">
        <v>56</v>
      </c>
      <c r="B36" s="47"/>
      <c r="C36" s="48"/>
      <c r="D36" s="49"/>
      <c r="E36" s="49"/>
      <c r="F36" s="50" t="n">
        <f aca="false">ROUND(E36*ROUND(D36,2),2)</f>
        <v>0</v>
      </c>
      <c r="G36" s="51" t="s">
        <v>52</v>
      </c>
      <c r="H36" s="52" t="n">
        <f aca="false">KoeffForPrice</f>
        <v>0</v>
      </c>
      <c r="I36" s="53" t="n">
        <f aca="false">ROUND(E36*H36,2)</f>
        <v>0</v>
      </c>
      <c r="J36" s="50" t="n">
        <f aca="false">ROUND(I36*ROUND(D36,2),2)</f>
        <v>0</v>
      </c>
      <c r="L36" s="32"/>
      <c r="P36" s="2" t="s">
        <v>53</v>
      </c>
      <c r="S36" s="54"/>
      <c r="T36" s="55"/>
      <c r="U36" s="56"/>
      <c r="V36" s="53"/>
      <c r="W36" s="53" t="n">
        <f aca="false">ROUND(D36*S36,2)</f>
        <v>0</v>
      </c>
      <c r="X36" s="53" t="n">
        <f aca="false">ROUND(D36*T36,2)</f>
        <v>0</v>
      </c>
      <c r="Y36" s="50"/>
    </row>
    <row r="37" customFormat="false" ht="15.75" hidden="false" customHeight="false" outlineLevel="0" collapsed="false">
      <c r="A37" s="46" t="s">
        <v>57</v>
      </c>
      <c r="B37" s="47"/>
      <c r="C37" s="48"/>
      <c r="D37" s="49"/>
      <c r="E37" s="49"/>
      <c r="F37" s="50" t="n">
        <f aca="false">ROUND(E37*ROUND(D37,2),2)</f>
        <v>0</v>
      </c>
      <c r="G37" s="51" t="s">
        <v>52</v>
      </c>
      <c r="H37" s="52" t="n">
        <f aca="false">KoeffForPrice</f>
        <v>0</v>
      </c>
      <c r="I37" s="53" t="n">
        <f aca="false">ROUND(E37*H37,2)</f>
        <v>0</v>
      </c>
      <c r="J37" s="50" t="n">
        <f aca="false">ROUND(I37*ROUND(D37,2),2)</f>
        <v>0</v>
      </c>
      <c r="L37" s="32"/>
      <c r="P37" s="2" t="s">
        <v>53</v>
      </c>
      <c r="S37" s="54"/>
      <c r="T37" s="55"/>
      <c r="U37" s="56"/>
      <c r="V37" s="53"/>
      <c r="W37" s="53" t="n">
        <f aca="false">ROUND(D37*S37,2)</f>
        <v>0</v>
      </c>
      <c r="X37" s="53" t="n">
        <f aca="false">ROUND(D37*T37,2)</f>
        <v>0</v>
      </c>
      <c r="Y37" s="50"/>
    </row>
    <row r="38" customFormat="false" ht="15.75" hidden="false" customHeight="false" outlineLevel="0" collapsed="false">
      <c r="A38" s="46" t="s">
        <v>58</v>
      </c>
      <c r="B38" s="47"/>
      <c r="C38" s="48"/>
      <c r="D38" s="49"/>
      <c r="E38" s="49"/>
      <c r="F38" s="50" t="n">
        <f aca="false">ROUND(E38*ROUND(D38,2),2)</f>
        <v>0</v>
      </c>
      <c r="G38" s="51" t="s">
        <v>52</v>
      </c>
      <c r="H38" s="52" t="n">
        <f aca="false">KoeffForPrice</f>
        <v>0</v>
      </c>
      <c r="I38" s="53" t="n">
        <f aca="false">ROUND(E38*H38,2)</f>
        <v>0</v>
      </c>
      <c r="J38" s="50" t="n">
        <f aca="false">ROUND(I38*ROUND(D38,2),2)</f>
        <v>0</v>
      </c>
      <c r="L38" s="32"/>
      <c r="P38" s="2" t="s">
        <v>53</v>
      </c>
      <c r="S38" s="54"/>
      <c r="T38" s="55"/>
      <c r="U38" s="56"/>
      <c r="V38" s="53"/>
      <c r="W38" s="53" t="n">
        <f aca="false">ROUND(D38*S38,2)</f>
        <v>0</v>
      </c>
      <c r="X38" s="53" t="n">
        <f aca="false">ROUND(D38*T38,2)</f>
        <v>0</v>
      </c>
      <c r="Y38" s="50"/>
    </row>
    <row r="39" customFormat="false" ht="15.75" hidden="false" customHeight="false" outlineLevel="0" collapsed="false">
      <c r="A39" s="46" t="s">
        <v>59</v>
      </c>
      <c r="B39" s="47"/>
      <c r="C39" s="48"/>
      <c r="D39" s="49"/>
      <c r="E39" s="49"/>
      <c r="F39" s="50" t="n">
        <f aca="false">ROUND(E39*ROUND(D39,2),2)</f>
        <v>0</v>
      </c>
      <c r="G39" s="51" t="s">
        <v>52</v>
      </c>
      <c r="H39" s="52" t="n">
        <f aca="false">KoeffForPrice</f>
        <v>0</v>
      </c>
      <c r="I39" s="53" t="n">
        <f aca="false">ROUND(E39*H39,2)</f>
        <v>0</v>
      </c>
      <c r="J39" s="50" t="n">
        <f aca="false">ROUND(I39*ROUND(D39,2),2)</f>
        <v>0</v>
      </c>
      <c r="L39" s="32"/>
      <c r="P39" s="2" t="s">
        <v>53</v>
      </c>
      <c r="S39" s="54"/>
      <c r="T39" s="55"/>
      <c r="U39" s="56"/>
      <c r="V39" s="53"/>
      <c r="W39" s="53" t="n">
        <f aca="false">ROUND(D39*S39,2)</f>
        <v>0</v>
      </c>
      <c r="X39" s="53" t="n">
        <f aca="false">ROUND(D39*T39,2)</f>
        <v>0</v>
      </c>
      <c r="Y39" s="50"/>
    </row>
    <row r="40" customFormat="false" ht="15.75" hidden="false" customHeight="false" outlineLevel="0" collapsed="false">
      <c r="A40" s="46" t="s">
        <v>60</v>
      </c>
      <c r="B40" s="47"/>
      <c r="C40" s="48"/>
      <c r="D40" s="49"/>
      <c r="E40" s="49"/>
      <c r="F40" s="50" t="n">
        <f aca="false">ROUND(E40*ROUND(D40,2),2)</f>
        <v>0</v>
      </c>
      <c r="G40" s="51" t="s">
        <v>52</v>
      </c>
      <c r="H40" s="52" t="n">
        <f aca="false">KoeffForPrice</f>
        <v>0</v>
      </c>
      <c r="I40" s="53" t="n">
        <f aca="false">ROUND(E40*H40,2)</f>
        <v>0</v>
      </c>
      <c r="J40" s="50" t="n">
        <f aca="false">ROUND(I40*ROUND(D40,2),2)</f>
        <v>0</v>
      </c>
      <c r="L40" s="32"/>
      <c r="P40" s="2" t="s">
        <v>53</v>
      </c>
      <c r="S40" s="54"/>
      <c r="T40" s="55"/>
      <c r="U40" s="56"/>
      <c r="V40" s="53"/>
      <c r="W40" s="53" t="n">
        <f aca="false">ROUND(D40*S40,2)</f>
        <v>0</v>
      </c>
      <c r="X40" s="53" t="n">
        <f aca="false">ROUND(D40*T40,2)</f>
        <v>0</v>
      </c>
      <c r="Y40" s="50"/>
    </row>
    <row r="41" customFormat="false" ht="15.75" hidden="false" customHeight="false" outlineLevel="0" collapsed="false">
      <c r="A41" s="46" t="s">
        <v>61</v>
      </c>
      <c r="B41" s="47"/>
      <c r="C41" s="48"/>
      <c r="D41" s="49"/>
      <c r="E41" s="49"/>
      <c r="F41" s="50" t="n">
        <f aca="false">ROUND(E41*ROUND(D41,2),2)</f>
        <v>0</v>
      </c>
      <c r="G41" s="51" t="s">
        <v>52</v>
      </c>
      <c r="H41" s="52" t="n">
        <f aca="false">KoeffForPrice</f>
        <v>0</v>
      </c>
      <c r="I41" s="53" t="n">
        <f aca="false">ROUND(E41*H41,2)</f>
        <v>0</v>
      </c>
      <c r="J41" s="50" t="n">
        <f aca="false">ROUND(I41*ROUND(D41,2),2)</f>
        <v>0</v>
      </c>
      <c r="L41" s="32"/>
      <c r="P41" s="2" t="s">
        <v>53</v>
      </c>
      <c r="S41" s="54"/>
      <c r="T41" s="55"/>
      <c r="U41" s="56"/>
      <c r="V41" s="53"/>
      <c r="W41" s="53" t="n">
        <f aca="false">ROUND(D41*S41,2)</f>
        <v>0</v>
      </c>
      <c r="X41" s="53" t="n">
        <f aca="false">ROUND(D41*T41,2)</f>
        <v>0</v>
      </c>
      <c r="Y41" s="50"/>
    </row>
    <row r="42" customFormat="false" ht="15.75" hidden="false" customHeight="false" outlineLevel="0" collapsed="false">
      <c r="A42" s="46" t="s">
        <v>62</v>
      </c>
      <c r="B42" s="47"/>
      <c r="C42" s="48"/>
      <c r="D42" s="49"/>
      <c r="E42" s="49"/>
      <c r="F42" s="50" t="n">
        <f aca="false">ROUND(E42*ROUND(D42,2),2)</f>
        <v>0</v>
      </c>
      <c r="G42" s="51" t="s">
        <v>52</v>
      </c>
      <c r="H42" s="52" t="n">
        <f aca="false">KoeffForPrice</f>
        <v>0</v>
      </c>
      <c r="I42" s="53" t="n">
        <f aca="false">ROUND(E42*H42,2)</f>
        <v>0</v>
      </c>
      <c r="J42" s="50" t="n">
        <f aca="false">ROUND(I42*ROUND(D42,2),2)</f>
        <v>0</v>
      </c>
      <c r="L42" s="32"/>
      <c r="P42" s="2" t="s">
        <v>53</v>
      </c>
      <c r="S42" s="54"/>
      <c r="T42" s="55"/>
      <c r="U42" s="56"/>
      <c r="V42" s="53"/>
      <c r="W42" s="53" t="n">
        <f aca="false">ROUND(D42*S42,2)</f>
        <v>0</v>
      </c>
      <c r="X42" s="53" t="n">
        <f aca="false">ROUND(D42*T42,2)</f>
        <v>0</v>
      </c>
      <c r="Y42" s="50"/>
    </row>
    <row r="43" customFormat="false" ht="15.75" hidden="false" customHeight="false" outlineLevel="0" collapsed="false">
      <c r="A43" s="46" t="s">
        <v>63</v>
      </c>
      <c r="B43" s="47"/>
      <c r="C43" s="48"/>
      <c r="D43" s="49"/>
      <c r="E43" s="49"/>
      <c r="F43" s="50" t="n">
        <f aca="false">ROUND(E43*ROUND(D43,2),2)</f>
        <v>0</v>
      </c>
      <c r="G43" s="51" t="s">
        <v>52</v>
      </c>
      <c r="H43" s="52" t="n">
        <f aca="false">KoeffForPrice</f>
        <v>0</v>
      </c>
      <c r="I43" s="53" t="n">
        <f aca="false">ROUND(E43*H43,2)</f>
        <v>0</v>
      </c>
      <c r="J43" s="50" t="n">
        <f aca="false">ROUND(I43*ROUND(D43,2),2)</f>
        <v>0</v>
      </c>
      <c r="L43" s="32"/>
      <c r="P43" s="2" t="s">
        <v>53</v>
      </c>
      <c r="S43" s="54"/>
      <c r="T43" s="55"/>
      <c r="U43" s="56"/>
      <c r="V43" s="53"/>
      <c r="W43" s="53" t="n">
        <f aca="false">ROUND(D43*S43,2)</f>
        <v>0</v>
      </c>
      <c r="X43" s="53" t="n">
        <f aca="false">ROUND(D43*T43,2)</f>
        <v>0</v>
      </c>
      <c r="Y43" s="50"/>
    </row>
    <row r="44" customFormat="false" ht="15.75" hidden="false" customHeight="false" outlineLevel="0" collapsed="false">
      <c r="A44" s="46" t="s">
        <v>64</v>
      </c>
      <c r="B44" s="47"/>
      <c r="C44" s="48"/>
      <c r="D44" s="49"/>
      <c r="E44" s="49"/>
      <c r="F44" s="50" t="n">
        <f aca="false">ROUND(E44*ROUND(D44,2),2)</f>
        <v>0</v>
      </c>
      <c r="G44" s="51" t="s">
        <v>52</v>
      </c>
      <c r="H44" s="52" t="n">
        <f aca="false">KoeffForPrice</f>
        <v>0</v>
      </c>
      <c r="I44" s="53" t="n">
        <f aca="false">ROUND(E44*H44,2)</f>
        <v>0</v>
      </c>
      <c r="J44" s="50" t="n">
        <f aca="false">ROUND(I44*ROUND(D44,2),2)</f>
        <v>0</v>
      </c>
      <c r="L44" s="32"/>
      <c r="P44" s="2" t="s">
        <v>53</v>
      </c>
      <c r="S44" s="54"/>
      <c r="T44" s="55"/>
      <c r="U44" s="56"/>
      <c r="V44" s="53"/>
      <c r="W44" s="53" t="n">
        <f aca="false">ROUND(D44*S44,2)</f>
        <v>0</v>
      </c>
      <c r="X44" s="53" t="n">
        <f aca="false">ROUND(D44*T44,2)</f>
        <v>0</v>
      </c>
      <c r="Y44" s="50"/>
    </row>
    <row r="45" customFormat="false" ht="15.75" hidden="false" customHeight="false" outlineLevel="0" collapsed="false">
      <c r="A45" s="46" t="s">
        <v>65</v>
      </c>
      <c r="B45" s="47"/>
      <c r="C45" s="48"/>
      <c r="D45" s="49"/>
      <c r="E45" s="49"/>
      <c r="F45" s="50" t="n">
        <f aca="false">ROUND(E45*ROUND(D45,2),2)</f>
        <v>0</v>
      </c>
      <c r="G45" s="51" t="s">
        <v>52</v>
      </c>
      <c r="H45" s="52" t="n">
        <f aca="false">KoeffForPrice</f>
        <v>0</v>
      </c>
      <c r="I45" s="53" t="n">
        <f aca="false">ROUND(E45*H45,2)</f>
        <v>0</v>
      </c>
      <c r="J45" s="50" t="n">
        <f aca="false">ROUND(I45*ROUND(D45,2),2)</f>
        <v>0</v>
      </c>
      <c r="L45" s="32"/>
      <c r="P45" s="2" t="s">
        <v>53</v>
      </c>
      <c r="S45" s="54"/>
      <c r="T45" s="55"/>
      <c r="U45" s="56"/>
      <c r="V45" s="53"/>
      <c r="W45" s="53" t="n">
        <f aca="false">ROUND(D45*S45,2)</f>
        <v>0</v>
      </c>
      <c r="X45" s="53" t="n">
        <f aca="false">ROUND(D45*T45,2)</f>
        <v>0</v>
      </c>
      <c r="Y45" s="50"/>
    </row>
    <row r="46" customFormat="false" ht="15.75" hidden="false" customHeight="false" outlineLevel="0" collapsed="false">
      <c r="A46" s="46" t="s">
        <v>66</v>
      </c>
      <c r="B46" s="47"/>
      <c r="C46" s="48"/>
      <c r="D46" s="49"/>
      <c r="E46" s="49"/>
      <c r="F46" s="50" t="n">
        <f aca="false">ROUND(E46*ROUND(D46,2),2)</f>
        <v>0</v>
      </c>
      <c r="G46" s="51" t="s">
        <v>52</v>
      </c>
      <c r="H46" s="52" t="n">
        <f aca="false">KoeffForPrice</f>
        <v>0</v>
      </c>
      <c r="I46" s="53" t="n">
        <f aca="false">ROUND(E46*H46,2)</f>
        <v>0</v>
      </c>
      <c r="J46" s="50" t="n">
        <f aca="false">ROUND(I46*ROUND(D46,2),2)</f>
        <v>0</v>
      </c>
      <c r="L46" s="32"/>
      <c r="P46" s="2" t="s">
        <v>53</v>
      </c>
      <c r="S46" s="54"/>
      <c r="T46" s="55"/>
      <c r="U46" s="56"/>
      <c r="V46" s="53"/>
      <c r="W46" s="53" t="n">
        <f aca="false">ROUND(D46*S46,2)</f>
        <v>0</v>
      </c>
      <c r="X46" s="53" t="n">
        <f aca="false">ROUND(D46*T46,2)</f>
        <v>0</v>
      </c>
      <c r="Y46" s="50"/>
    </row>
    <row r="47" customFormat="false" ht="15.75" hidden="false" customHeight="false" outlineLevel="0" collapsed="false">
      <c r="A47" s="46" t="s">
        <v>67</v>
      </c>
      <c r="B47" s="47"/>
      <c r="C47" s="48"/>
      <c r="D47" s="49"/>
      <c r="E47" s="49"/>
      <c r="F47" s="50" t="n">
        <f aca="false">ROUND(E47*ROUND(D47,2),2)</f>
        <v>0</v>
      </c>
      <c r="G47" s="51" t="s">
        <v>52</v>
      </c>
      <c r="H47" s="52" t="n">
        <f aca="false">KoeffForPrice</f>
        <v>0</v>
      </c>
      <c r="I47" s="53" t="n">
        <f aca="false">ROUND(E47*H47,2)</f>
        <v>0</v>
      </c>
      <c r="J47" s="50" t="n">
        <f aca="false">ROUND(I47*ROUND(D47,2),2)</f>
        <v>0</v>
      </c>
      <c r="L47" s="32"/>
      <c r="P47" s="2" t="s">
        <v>53</v>
      </c>
      <c r="S47" s="54"/>
      <c r="T47" s="55"/>
      <c r="U47" s="56"/>
      <c r="V47" s="53"/>
      <c r="W47" s="53" t="n">
        <f aca="false">ROUND(D47*S47,2)</f>
        <v>0</v>
      </c>
      <c r="X47" s="53" t="n">
        <f aca="false">ROUND(D47*T47,2)</f>
        <v>0</v>
      </c>
      <c r="Y47" s="50"/>
    </row>
    <row r="48" customFormat="false" ht="15.75" hidden="true" customHeight="false" outlineLevel="0" collapsed="false">
      <c r="A48" s="57"/>
      <c r="B48" s="58"/>
      <c r="C48" s="58"/>
      <c r="D48" s="58"/>
      <c r="E48" s="58"/>
      <c r="F48" s="59"/>
      <c r="G48" s="60"/>
      <c r="H48" s="58"/>
      <c r="I48" s="58"/>
      <c r="J48" s="61"/>
      <c r="L48" s="32"/>
      <c r="P48" s="2" t="s">
        <v>68</v>
      </c>
      <c r="S48" s="62"/>
      <c r="T48" s="63"/>
      <c r="U48" s="63"/>
      <c r="V48" s="63"/>
      <c r="W48" s="63"/>
      <c r="X48" s="63"/>
      <c r="Y48" s="64"/>
    </row>
    <row r="49" customFormat="false" ht="15.75" hidden="false" customHeight="false" outlineLevel="0" collapsed="false">
      <c r="A49" s="65" t="s">
        <v>69</v>
      </c>
      <c r="B49" s="66"/>
      <c r="C49" s="66"/>
      <c r="D49" s="66"/>
      <c r="E49" s="66"/>
      <c r="F49" s="67" t="n">
        <f aca="false">SUM(F32:F48)</f>
        <v>0</v>
      </c>
      <c r="G49" s="68"/>
      <c r="H49" s="65" t="s">
        <v>69</v>
      </c>
      <c r="I49" s="66"/>
      <c r="J49" s="67" t="n">
        <f aca="false">SUM(J32:J48)</f>
        <v>0</v>
      </c>
      <c r="L49" s="32"/>
      <c r="P49" s="2" t="s">
        <v>70</v>
      </c>
      <c r="S49" s="69"/>
      <c r="T49" s="69"/>
      <c r="U49" s="69"/>
      <c r="V49" s="69"/>
      <c r="W49" s="70" t="n">
        <f aca="false">SUM(W32:W48)</f>
        <v>0</v>
      </c>
      <c r="X49" s="70" t="n">
        <f aca="false">SUM(X32:X48)</f>
        <v>0</v>
      </c>
      <c r="Y49" s="70" t="n">
        <f aca="false">SUM(Y32:Y48)</f>
        <v>0</v>
      </c>
    </row>
    <row r="50" customFormat="false" ht="15.75" hidden="false" customHeight="false" outlineLevel="0" collapsed="false">
      <c r="A50" s="71" t="s">
        <v>71</v>
      </c>
      <c r="B50" s="72"/>
      <c r="C50" s="72"/>
      <c r="D50" s="72"/>
      <c r="E50" s="72"/>
      <c r="F50" s="73" t="n">
        <f aca="false">SUMIF(P32:P48,"pr",F32:F48)</f>
        <v>0</v>
      </c>
      <c r="G50" s="74"/>
      <c r="H50" s="71" t="s">
        <v>71</v>
      </c>
      <c r="I50" s="72"/>
      <c r="J50" s="73" t="n">
        <f aca="false">SUMIF(P32:P48,"pr",J32:J48)</f>
        <v>0</v>
      </c>
      <c r="L50" s="32"/>
      <c r="P50" s="2" t="s">
        <v>72</v>
      </c>
    </row>
    <row r="51" customFormat="false" ht="15.75" hidden="false" customHeight="false" outlineLevel="0" collapsed="false">
      <c r="A51" s="71" t="s">
        <v>73</v>
      </c>
      <c r="B51" s="72"/>
      <c r="C51" s="72"/>
      <c r="D51" s="72"/>
      <c r="E51" s="72"/>
      <c r="F51" s="73" t="n">
        <f aca="false">SUMIF(P32:P48,"mat",F32:F48)+SUMIF(P32:P48,"meh",F32:F48)</f>
        <v>0</v>
      </c>
      <c r="G51" s="74"/>
      <c r="H51" s="71" t="s">
        <v>73</v>
      </c>
      <c r="I51" s="72"/>
      <c r="J51" s="73" t="n">
        <f aca="false">SUMIF(P32:P48,"mat",J32:J48)+SUMIF(P32:P48,"meh",J32:J48)</f>
        <v>0</v>
      </c>
      <c r="L51" s="32"/>
      <c r="P51" s="2" t="s">
        <v>74</v>
      </c>
    </row>
    <row r="52" customFormat="false" ht="15.75" hidden="false" customHeight="false" outlineLevel="0" collapsed="false">
      <c r="A52" s="29"/>
      <c r="B52" s="29"/>
      <c r="C52" s="29"/>
      <c r="D52" s="29"/>
      <c r="E52" s="29"/>
      <c r="F52" s="29"/>
      <c r="G52" s="75"/>
      <c r="H52" s="29"/>
      <c r="I52" s="29"/>
      <c r="J52" s="76"/>
      <c r="L52" s="32"/>
      <c r="P52" s="2" t="s">
        <v>47</v>
      </c>
    </row>
    <row r="53" customFormat="false" ht="15.75" hidden="false" customHeight="false" outlineLevel="0" collapsed="false">
      <c r="A53" s="33" t="n">
        <v>3</v>
      </c>
      <c r="B53" s="34" t="s">
        <v>48</v>
      </c>
      <c r="C53" s="35"/>
      <c r="D53" s="35"/>
      <c r="E53" s="35"/>
      <c r="F53" s="35"/>
      <c r="G53" s="36"/>
      <c r="H53" s="35"/>
      <c r="I53" s="35"/>
      <c r="J53" s="35"/>
      <c r="L53" s="32"/>
      <c r="P53" s="2" t="s">
        <v>49</v>
      </c>
      <c r="S53" s="37"/>
      <c r="T53" s="37"/>
      <c r="U53" s="37"/>
      <c r="V53" s="37"/>
      <c r="W53" s="37"/>
      <c r="X53" s="37"/>
      <c r="Y53" s="37"/>
    </row>
    <row r="54" customFormat="false" ht="15.75" hidden="true" customHeight="false" outlineLevel="0" collapsed="false">
      <c r="A54" s="38"/>
      <c r="B54" s="39"/>
      <c r="C54" s="39"/>
      <c r="D54" s="39"/>
      <c r="E54" s="39"/>
      <c r="F54" s="40"/>
      <c r="G54" s="41"/>
      <c r="H54" s="39"/>
      <c r="I54" s="39"/>
      <c r="J54" s="42"/>
      <c r="L54" s="32"/>
      <c r="P54" s="2" t="s">
        <v>50</v>
      </c>
      <c r="S54" s="43"/>
      <c r="T54" s="44"/>
      <c r="U54" s="44"/>
      <c r="V54" s="44"/>
      <c r="W54" s="44"/>
      <c r="X54" s="44"/>
      <c r="Y54" s="45"/>
    </row>
    <row r="55" customFormat="false" ht="15.75" hidden="false" customHeight="false" outlineLevel="0" collapsed="false">
      <c r="A55" s="46" t="s">
        <v>51</v>
      </c>
      <c r="B55" s="47"/>
      <c r="C55" s="48"/>
      <c r="D55" s="49"/>
      <c r="E55" s="49"/>
      <c r="F55" s="50" t="n">
        <f aca="false">ROUND(E55*ROUND(D55,2),2)</f>
        <v>0</v>
      </c>
      <c r="G55" s="51" t="s">
        <v>52</v>
      </c>
      <c r="H55" s="52" t="n">
        <f aca="false">KoeffForPrice</f>
        <v>0</v>
      </c>
      <c r="I55" s="53" t="n">
        <f aca="false">ROUND(E55*H55,2)</f>
        <v>0</v>
      </c>
      <c r="J55" s="50" t="n">
        <f aca="false">ROUND(I55*ROUND(D55,2),2)</f>
        <v>0</v>
      </c>
      <c r="L55" s="32"/>
      <c r="P55" s="2" t="s">
        <v>53</v>
      </c>
      <c r="S55" s="54"/>
      <c r="T55" s="55"/>
      <c r="U55" s="56"/>
      <c r="V55" s="53"/>
      <c r="W55" s="53" t="n">
        <f aca="false">ROUND(D55*S55,2)</f>
        <v>0</v>
      </c>
      <c r="X55" s="53" t="n">
        <f aca="false">ROUND(D55*T55,2)</f>
        <v>0</v>
      </c>
      <c r="Y55" s="50"/>
    </row>
    <row r="56" customFormat="false" ht="15.75" hidden="false" customHeight="false" outlineLevel="0" collapsed="false">
      <c r="A56" s="46" t="s">
        <v>54</v>
      </c>
      <c r="B56" s="47"/>
      <c r="C56" s="48"/>
      <c r="D56" s="49"/>
      <c r="E56" s="49"/>
      <c r="F56" s="50" t="n">
        <f aca="false">ROUND(E56*ROUND(D56,2),2)</f>
        <v>0</v>
      </c>
      <c r="G56" s="51" t="s">
        <v>52</v>
      </c>
      <c r="H56" s="52" t="n">
        <f aca="false">KoeffForPrice</f>
        <v>0</v>
      </c>
      <c r="I56" s="53" t="n">
        <f aca="false">ROUND(E56*H56,2)</f>
        <v>0</v>
      </c>
      <c r="J56" s="50" t="n">
        <f aca="false">ROUND(I56*ROUND(D56,2),2)</f>
        <v>0</v>
      </c>
      <c r="L56" s="32"/>
      <c r="P56" s="2" t="s">
        <v>53</v>
      </c>
      <c r="S56" s="54"/>
      <c r="T56" s="55"/>
      <c r="U56" s="56"/>
      <c r="V56" s="53"/>
      <c r="W56" s="53" t="n">
        <f aca="false">ROUND(D56*S56,2)</f>
        <v>0</v>
      </c>
      <c r="X56" s="53" t="n">
        <f aca="false">ROUND(D56*T56,2)</f>
        <v>0</v>
      </c>
      <c r="Y56" s="50"/>
    </row>
    <row r="57" customFormat="false" ht="15.75" hidden="false" customHeight="false" outlineLevel="0" collapsed="false">
      <c r="A57" s="46" t="s">
        <v>55</v>
      </c>
      <c r="B57" s="47"/>
      <c r="C57" s="48"/>
      <c r="D57" s="49"/>
      <c r="E57" s="49"/>
      <c r="F57" s="50" t="n">
        <f aca="false">ROUND(E57*ROUND(D57,2),2)</f>
        <v>0</v>
      </c>
      <c r="G57" s="51" t="s">
        <v>52</v>
      </c>
      <c r="H57" s="52" t="n">
        <f aca="false">KoeffForPrice</f>
        <v>0</v>
      </c>
      <c r="I57" s="53" t="n">
        <f aca="false">ROUND(E57*H57,2)</f>
        <v>0</v>
      </c>
      <c r="J57" s="50" t="n">
        <f aca="false">ROUND(I57*ROUND(D57,2),2)</f>
        <v>0</v>
      </c>
      <c r="L57" s="32"/>
      <c r="P57" s="2" t="s">
        <v>53</v>
      </c>
      <c r="S57" s="54"/>
      <c r="T57" s="55"/>
      <c r="U57" s="56"/>
      <c r="V57" s="53"/>
      <c r="W57" s="53" t="n">
        <f aca="false">ROUND(D57*S57,2)</f>
        <v>0</v>
      </c>
      <c r="X57" s="53" t="n">
        <f aca="false">ROUND(D57*T57,2)</f>
        <v>0</v>
      </c>
      <c r="Y57" s="50"/>
    </row>
    <row r="58" customFormat="false" ht="15.75" hidden="false" customHeight="false" outlineLevel="0" collapsed="false">
      <c r="A58" s="46" t="s">
        <v>56</v>
      </c>
      <c r="B58" s="47"/>
      <c r="C58" s="48"/>
      <c r="D58" s="49"/>
      <c r="E58" s="49"/>
      <c r="F58" s="50" t="n">
        <f aca="false">ROUND(E58*ROUND(D58,2),2)</f>
        <v>0</v>
      </c>
      <c r="G58" s="77" t="s">
        <v>52</v>
      </c>
      <c r="H58" s="52" t="n">
        <f aca="false">KoeffForPrice</f>
        <v>0</v>
      </c>
      <c r="I58" s="53" t="n">
        <f aca="false">ROUND(E58*H58,2)</f>
        <v>0</v>
      </c>
      <c r="J58" s="50" t="n">
        <f aca="false">ROUND(I58*ROUND(D58,2),2)</f>
        <v>0</v>
      </c>
      <c r="L58" s="32"/>
      <c r="P58" s="2" t="s">
        <v>53</v>
      </c>
      <c r="S58" s="54"/>
      <c r="T58" s="55"/>
      <c r="U58" s="56"/>
      <c r="V58" s="53"/>
      <c r="W58" s="53" t="n">
        <f aca="false">ROUND(D58*S58,2)</f>
        <v>0</v>
      </c>
      <c r="X58" s="53" t="n">
        <f aca="false">ROUND(D58*T58,2)</f>
        <v>0</v>
      </c>
      <c r="Y58" s="50"/>
    </row>
    <row r="59" customFormat="false" ht="15.75" hidden="false" customHeight="false" outlineLevel="0" collapsed="false">
      <c r="A59" s="46" t="s">
        <v>57</v>
      </c>
      <c r="B59" s="47"/>
      <c r="C59" s="48"/>
      <c r="D59" s="49"/>
      <c r="E59" s="49"/>
      <c r="F59" s="50" t="n">
        <f aca="false">ROUND(E59*ROUND(D59,2),2)</f>
        <v>0</v>
      </c>
      <c r="G59" s="77" t="s">
        <v>52</v>
      </c>
      <c r="H59" s="52" t="n">
        <f aca="false">KoeffForPrice</f>
        <v>0</v>
      </c>
      <c r="I59" s="53" t="n">
        <f aca="false">ROUND(E59*H59,2)</f>
        <v>0</v>
      </c>
      <c r="J59" s="50" t="n">
        <f aca="false">ROUND(I59*ROUND(D59,2),2)</f>
        <v>0</v>
      </c>
      <c r="L59" s="32"/>
      <c r="P59" s="2" t="s">
        <v>53</v>
      </c>
      <c r="S59" s="54"/>
      <c r="T59" s="55"/>
      <c r="U59" s="56"/>
      <c r="V59" s="53"/>
      <c r="W59" s="53" t="n">
        <f aca="false">ROUND(D59*S59,2)</f>
        <v>0</v>
      </c>
      <c r="X59" s="53" t="n">
        <f aca="false">ROUND(D59*T59,2)</f>
        <v>0</v>
      </c>
      <c r="Y59" s="50"/>
    </row>
    <row r="60" customFormat="false" ht="15.75" hidden="false" customHeight="false" outlineLevel="0" collapsed="false">
      <c r="A60" s="46" t="s">
        <v>58</v>
      </c>
      <c r="B60" s="47"/>
      <c r="C60" s="48"/>
      <c r="D60" s="49"/>
      <c r="E60" s="49"/>
      <c r="F60" s="50" t="n">
        <f aca="false">ROUND(E60*ROUND(D60,2),2)</f>
        <v>0</v>
      </c>
      <c r="G60" s="77" t="s">
        <v>52</v>
      </c>
      <c r="H60" s="52" t="n">
        <f aca="false">KoeffForPrice</f>
        <v>0</v>
      </c>
      <c r="I60" s="53" t="n">
        <f aca="false">ROUND(E60*H60,2)</f>
        <v>0</v>
      </c>
      <c r="J60" s="50" t="n">
        <f aca="false">ROUND(I60*ROUND(D60,2),2)</f>
        <v>0</v>
      </c>
      <c r="L60" s="32"/>
      <c r="P60" s="2" t="s">
        <v>53</v>
      </c>
      <c r="S60" s="54"/>
      <c r="T60" s="55"/>
      <c r="U60" s="56"/>
      <c r="V60" s="53"/>
      <c r="W60" s="53" t="n">
        <f aca="false">ROUND(D60*S60,2)</f>
        <v>0</v>
      </c>
      <c r="X60" s="53" t="n">
        <f aca="false">ROUND(D60*T60,2)</f>
        <v>0</v>
      </c>
      <c r="Y60" s="50"/>
    </row>
    <row r="61" customFormat="false" ht="15.75" hidden="false" customHeight="false" outlineLevel="0" collapsed="false">
      <c r="A61" s="46" t="s">
        <v>59</v>
      </c>
      <c r="B61" s="47"/>
      <c r="C61" s="48"/>
      <c r="D61" s="49"/>
      <c r="E61" s="49"/>
      <c r="F61" s="50" t="n">
        <f aca="false">ROUND(E61*ROUND(D61,2),2)</f>
        <v>0</v>
      </c>
      <c r="G61" s="77" t="s">
        <v>52</v>
      </c>
      <c r="H61" s="52" t="n">
        <f aca="false">KoeffForPrice</f>
        <v>0</v>
      </c>
      <c r="I61" s="53" t="n">
        <f aca="false">ROUND(E61*H61,2)</f>
        <v>0</v>
      </c>
      <c r="J61" s="50" t="n">
        <f aca="false">ROUND(I61*ROUND(D61,2),2)</f>
        <v>0</v>
      </c>
      <c r="L61" s="32"/>
      <c r="P61" s="2" t="s">
        <v>53</v>
      </c>
      <c r="S61" s="54"/>
      <c r="T61" s="55"/>
      <c r="U61" s="56"/>
      <c r="V61" s="53"/>
      <c r="W61" s="53" t="n">
        <f aca="false">ROUND(D61*S61,2)</f>
        <v>0</v>
      </c>
      <c r="X61" s="53" t="n">
        <f aca="false">ROUND(D61*T61,2)</f>
        <v>0</v>
      </c>
      <c r="Y61" s="50"/>
    </row>
    <row r="62" customFormat="false" ht="15.75" hidden="false" customHeight="false" outlineLevel="0" collapsed="false">
      <c r="A62" s="46" t="s">
        <v>60</v>
      </c>
      <c r="B62" s="47"/>
      <c r="C62" s="48"/>
      <c r="D62" s="49"/>
      <c r="E62" s="49"/>
      <c r="F62" s="50" t="n">
        <f aca="false">ROUND(E62*ROUND(D62,2),2)</f>
        <v>0</v>
      </c>
      <c r="G62" s="77" t="s">
        <v>52</v>
      </c>
      <c r="H62" s="52" t="n">
        <f aca="false">KoeffForPrice</f>
        <v>0</v>
      </c>
      <c r="I62" s="53" t="n">
        <f aca="false">ROUND(E62*H62,2)</f>
        <v>0</v>
      </c>
      <c r="J62" s="50" t="n">
        <f aca="false">ROUND(I62*ROUND(D62,2),2)</f>
        <v>0</v>
      </c>
      <c r="L62" s="32"/>
      <c r="P62" s="2" t="s">
        <v>53</v>
      </c>
      <c r="S62" s="54"/>
      <c r="T62" s="55"/>
      <c r="U62" s="56"/>
      <c r="V62" s="53"/>
      <c r="W62" s="53" t="n">
        <f aca="false">ROUND(D62*S62,2)</f>
        <v>0</v>
      </c>
      <c r="X62" s="53" t="n">
        <f aca="false">ROUND(D62*T62,2)</f>
        <v>0</v>
      </c>
      <c r="Y62" s="50"/>
    </row>
    <row r="63" customFormat="false" ht="15.75" hidden="false" customHeight="false" outlineLevel="0" collapsed="false">
      <c r="A63" s="46" t="s">
        <v>61</v>
      </c>
      <c r="B63" s="47"/>
      <c r="C63" s="48"/>
      <c r="D63" s="49"/>
      <c r="E63" s="49"/>
      <c r="F63" s="50" t="n">
        <f aca="false">ROUND(E63*ROUND(D63,2),2)</f>
        <v>0</v>
      </c>
      <c r="G63" s="77" t="s">
        <v>52</v>
      </c>
      <c r="H63" s="52" t="n">
        <f aca="false">KoeffForPrice</f>
        <v>0</v>
      </c>
      <c r="I63" s="53" t="n">
        <f aca="false">ROUND(E63*H63,2)</f>
        <v>0</v>
      </c>
      <c r="J63" s="50" t="n">
        <f aca="false">ROUND(I63*ROUND(D63,2),2)</f>
        <v>0</v>
      </c>
      <c r="L63" s="32"/>
      <c r="P63" s="2" t="s">
        <v>53</v>
      </c>
      <c r="S63" s="54"/>
      <c r="T63" s="55"/>
      <c r="U63" s="56"/>
      <c r="V63" s="53"/>
      <c r="W63" s="53" t="n">
        <f aca="false">ROUND(D63*S63,2)</f>
        <v>0</v>
      </c>
      <c r="X63" s="53" t="n">
        <f aca="false">ROUND(D63*T63,2)</f>
        <v>0</v>
      </c>
      <c r="Y63" s="50"/>
    </row>
    <row r="64" customFormat="false" ht="15.75" hidden="false" customHeight="false" outlineLevel="0" collapsed="false">
      <c r="A64" s="46" t="s">
        <v>62</v>
      </c>
      <c r="B64" s="47"/>
      <c r="C64" s="48"/>
      <c r="D64" s="49"/>
      <c r="E64" s="49"/>
      <c r="F64" s="50" t="n">
        <f aca="false">ROUND(E64*ROUND(D64,2),2)</f>
        <v>0</v>
      </c>
      <c r="G64" s="77" t="s">
        <v>52</v>
      </c>
      <c r="H64" s="52" t="n">
        <f aca="false">KoeffForPrice</f>
        <v>0</v>
      </c>
      <c r="I64" s="53" t="n">
        <f aca="false">ROUND(E64*H64,2)</f>
        <v>0</v>
      </c>
      <c r="J64" s="50" t="n">
        <f aca="false">ROUND(I64*ROUND(D64,2),2)</f>
        <v>0</v>
      </c>
      <c r="L64" s="32"/>
      <c r="P64" s="2" t="s">
        <v>53</v>
      </c>
      <c r="S64" s="54"/>
      <c r="T64" s="55"/>
      <c r="U64" s="56"/>
      <c r="V64" s="53"/>
      <c r="W64" s="53" t="n">
        <f aca="false">ROUND(D64*S64,2)</f>
        <v>0</v>
      </c>
      <c r="X64" s="53" t="n">
        <f aca="false">ROUND(D64*T64,2)</f>
        <v>0</v>
      </c>
      <c r="Y64" s="50"/>
    </row>
    <row r="65" customFormat="false" ht="15.75" hidden="false" customHeight="false" outlineLevel="0" collapsed="false">
      <c r="A65" s="46" t="s">
        <v>63</v>
      </c>
      <c r="B65" s="47"/>
      <c r="C65" s="48"/>
      <c r="D65" s="49"/>
      <c r="E65" s="49"/>
      <c r="F65" s="50" t="n">
        <f aca="false">ROUND(E65*ROUND(D65,2),2)</f>
        <v>0</v>
      </c>
      <c r="G65" s="77" t="s">
        <v>52</v>
      </c>
      <c r="H65" s="52" t="n">
        <f aca="false">KoeffForPrice</f>
        <v>0</v>
      </c>
      <c r="I65" s="53" t="n">
        <f aca="false">ROUND(E65*H65,2)</f>
        <v>0</v>
      </c>
      <c r="J65" s="50" t="n">
        <f aca="false">ROUND(I65*ROUND(D65,2),2)</f>
        <v>0</v>
      </c>
      <c r="L65" s="32"/>
      <c r="P65" s="2" t="s">
        <v>53</v>
      </c>
      <c r="S65" s="54"/>
      <c r="T65" s="55"/>
      <c r="U65" s="56"/>
      <c r="V65" s="53"/>
      <c r="W65" s="53" t="n">
        <f aca="false">ROUND(D65*S65,2)</f>
        <v>0</v>
      </c>
      <c r="X65" s="53" t="n">
        <f aca="false">ROUND(D65*T65,2)</f>
        <v>0</v>
      </c>
      <c r="Y65" s="50"/>
    </row>
    <row r="66" customFormat="false" ht="15.75" hidden="false" customHeight="false" outlineLevel="0" collapsed="false">
      <c r="A66" s="46" t="s">
        <v>64</v>
      </c>
      <c r="B66" s="47"/>
      <c r="C66" s="48"/>
      <c r="D66" s="49"/>
      <c r="E66" s="49"/>
      <c r="F66" s="50" t="n">
        <f aca="false">ROUND(E66*ROUND(D66,2),2)</f>
        <v>0</v>
      </c>
      <c r="G66" s="77" t="s">
        <v>52</v>
      </c>
      <c r="H66" s="52" t="n">
        <f aca="false">KoeffForPrice</f>
        <v>0</v>
      </c>
      <c r="I66" s="53" t="n">
        <f aca="false">ROUND(E66*H66,2)</f>
        <v>0</v>
      </c>
      <c r="J66" s="50" t="n">
        <f aca="false">ROUND(I66*ROUND(D66,2),2)</f>
        <v>0</v>
      </c>
      <c r="L66" s="32"/>
      <c r="P66" s="2" t="s">
        <v>53</v>
      </c>
      <c r="S66" s="54"/>
      <c r="T66" s="55"/>
      <c r="U66" s="56"/>
      <c r="V66" s="53"/>
      <c r="W66" s="53" t="n">
        <f aca="false">ROUND(D66*S66,2)</f>
        <v>0</v>
      </c>
      <c r="X66" s="53" t="n">
        <f aca="false">ROUND(D66*T66,2)</f>
        <v>0</v>
      </c>
      <c r="Y66" s="50"/>
    </row>
    <row r="67" customFormat="false" ht="15.75" hidden="false" customHeight="false" outlineLevel="0" collapsed="false">
      <c r="A67" s="46" t="s">
        <v>65</v>
      </c>
      <c r="B67" s="47"/>
      <c r="C67" s="48"/>
      <c r="D67" s="49"/>
      <c r="E67" s="49"/>
      <c r="F67" s="50" t="n">
        <f aca="false">ROUND(E67*ROUND(D67,2),2)</f>
        <v>0</v>
      </c>
      <c r="G67" s="77" t="s">
        <v>52</v>
      </c>
      <c r="H67" s="52" t="n">
        <f aca="false">KoeffForPrice</f>
        <v>0</v>
      </c>
      <c r="I67" s="53" t="n">
        <f aca="false">ROUND(E67*H67,2)</f>
        <v>0</v>
      </c>
      <c r="J67" s="50" t="n">
        <f aca="false">ROUND(I67*ROUND(D67,2),2)</f>
        <v>0</v>
      </c>
      <c r="L67" s="32"/>
      <c r="P67" s="2" t="s">
        <v>53</v>
      </c>
      <c r="S67" s="54"/>
      <c r="T67" s="55"/>
      <c r="U67" s="56"/>
      <c r="V67" s="53"/>
      <c r="W67" s="53" t="n">
        <f aca="false">ROUND(D67*S67,2)</f>
        <v>0</v>
      </c>
      <c r="X67" s="53" t="n">
        <f aca="false">ROUND(D67*T67,2)</f>
        <v>0</v>
      </c>
      <c r="Y67" s="50"/>
    </row>
    <row r="68" customFormat="false" ht="15.75" hidden="false" customHeight="false" outlineLevel="0" collapsed="false">
      <c r="A68" s="46" t="s">
        <v>66</v>
      </c>
      <c r="B68" s="47"/>
      <c r="C68" s="48"/>
      <c r="D68" s="49"/>
      <c r="E68" s="49"/>
      <c r="F68" s="50" t="n">
        <f aca="false">ROUND(E68*ROUND(D68,2),2)</f>
        <v>0</v>
      </c>
      <c r="G68" s="77" t="s">
        <v>52</v>
      </c>
      <c r="H68" s="52" t="n">
        <f aca="false">KoeffForPrice</f>
        <v>0</v>
      </c>
      <c r="I68" s="53" t="n">
        <f aca="false">ROUND(E68*H68,2)</f>
        <v>0</v>
      </c>
      <c r="J68" s="50" t="n">
        <f aca="false">ROUND(I68*ROUND(D68,2),2)</f>
        <v>0</v>
      </c>
      <c r="L68" s="32"/>
      <c r="P68" s="2" t="s">
        <v>53</v>
      </c>
      <c r="S68" s="54"/>
      <c r="T68" s="55"/>
      <c r="U68" s="56"/>
      <c r="V68" s="53"/>
      <c r="W68" s="53" t="n">
        <f aca="false">ROUND(D68*S68,2)</f>
        <v>0</v>
      </c>
      <c r="X68" s="53" t="n">
        <f aca="false">ROUND(D68*T68,2)</f>
        <v>0</v>
      </c>
      <c r="Y68" s="50"/>
    </row>
    <row r="69" customFormat="false" ht="15.75" hidden="false" customHeight="false" outlineLevel="0" collapsed="false">
      <c r="A69" s="46" t="s">
        <v>67</v>
      </c>
      <c r="B69" s="47"/>
      <c r="C69" s="48"/>
      <c r="D69" s="49"/>
      <c r="E69" s="49"/>
      <c r="F69" s="50" t="n">
        <f aca="false">ROUND(E69*ROUND(D69,2),2)</f>
        <v>0</v>
      </c>
      <c r="G69" s="77" t="s">
        <v>52</v>
      </c>
      <c r="H69" s="52" t="n">
        <f aca="false">KoeffForPrice</f>
        <v>0</v>
      </c>
      <c r="I69" s="53" t="n">
        <f aca="false">ROUND(E69*H69,2)</f>
        <v>0</v>
      </c>
      <c r="J69" s="50" t="n">
        <f aca="false">ROUND(I69*ROUND(D69,2),2)</f>
        <v>0</v>
      </c>
      <c r="L69" s="32"/>
      <c r="P69" s="2" t="s">
        <v>53</v>
      </c>
      <c r="S69" s="54"/>
      <c r="T69" s="55"/>
      <c r="U69" s="56"/>
      <c r="V69" s="53"/>
      <c r="W69" s="53" t="n">
        <f aca="false">ROUND(D69*S69,2)</f>
        <v>0</v>
      </c>
      <c r="X69" s="53" t="n">
        <f aca="false">ROUND(D69*T69,2)</f>
        <v>0</v>
      </c>
      <c r="Y69" s="50"/>
    </row>
    <row r="70" customFormat="false" ht="15.75" hidden="false" customHeight="false" outlineLevel="0" collapsed="false">
      <c r="A70" s="78" t="s">
        <v>69</v>
      </c>
      <c r="B70" s="79"/>
      <c r="C70" s="79"/>
      <c r="D70" s="79"/>
      <c r="E70" s="79"/>
      <c r="F70" s="80" t="n">
        <f aca="false">SUM(F54:F57)</f>
        <v>0</v>
      </c>
      <c r="G70" s="68"/>
      <c r="H70" s="78" t="s">
        <v>69</v>
      </c>
      <c r="I70" s="79"/>
      <c r="J70" s="80" t="n">
        <f aca="false">SUM(J54:J57)</f>
        <v>0</v>
      </c>
      <c r="L70" s="32"/>
      <c r="P70" s="2" t="s">
        <v>70</v>
      </c>
      <c r="S70" s="81"/>
      <c r="T70" s="81"/>
      <c r="U70" s="81"/>
      <c r="V70" s="81"/>
      <c r="W70" s="82" t="n">
        <f aca="false">SUM(W54:W57)</f>
        <v>0</v>
      </c>
      <c r="X70" s="82" t="n">
        <f aca="false">SUM(X54:X57)</f>
        <v>0</v>
      </c>
      <c r="Y70" s="82" t="n">
        <f aca="false">SUM(Y54:Y57)</f>
        <v>0</v>
      </c>
    </row>
    <row r="71" customFormat="false" ht="15.75" hidden="false" customHeight="false" outlineLevel="0" collapsed="false">
      <c r="A71" s="71" t="s">
        <v>71</v>
      </c>
      <c r="B71" s="72"/>
      <c r="C71" s="72"/>
      <c r="D71" s="72"/>
      <c r="E71" s="72"/>
      <c r="F71" s="73" t="n">
        <f aca="false">SUMIF(P54:P57,"pr",F54:F57)</f>
        <v>0</v>
      </c>
      <c r="G71" s="74"/>
      <c r="H71" s="71" t="s">
        <v>71</v>
      </c>
      <c r="I71" s="72"/>
      <c r="J71" s="73" t="n">
        <f aca="false">SUMIF(P54:P57,"pr",J54:J57)</f>
        <v>0</v>
      </c>
      <c r="L71" s="32"/>
      <c r="P71" s="2" t="s">
        <v>72</v>
      </c>
    </row>
    <row r="72" customFormat="false" ht="15.75" hidden="false" customHeight="false" outlineLevel="0" collapsed="false">
      <c r="A72" s="71" t="s">
        <v>73</v>
      </c>
      <c r="B72" s="72"/>
      <c r="C72" s="72"/>
      <c r="D72" s="72"/>
      <c r="E72" s="72"/>
      <c r="F72" s="73" t="n">
        <f aca="false">SUMIF(P54:P57,"mat",F54:F57)+SUMIF(P54:P57,"meh",F54:F57)</f>
        <v>0</v>
      </c>
      <c r="G72" s="74"/>
      <c r="H72" s="71" t="s">
        <v>73</v>
      </c>
      <c r="I72" s="72"/>
      <c r="J72" s="73" t="n">
        <f aca="false">SUMIF(P54:P57,"mat",J54:J57)+SUMIF(P54:P57,"meh",J54:J57)</f>
        <v>0</v>
      </c>
      <c r="L72" s="32"/>
      <c r="P72" s="2" t="s">
        <v>74</v>
      </c>
    </row>
    <row r="73" customFormat="false" ht="15.75" hidden="false" customHeight="false" outlineLevel="0" collapsed="false">
      <c r="A73" s="29"/>
      <c r="B73" s="29"/>
      <c r="C73" s="29"/>
      <c r="D73" s="29"/>
      <c r="E73" s="29"/>
      <c r="F73" s="29"/>
      <c r="G73" s="75"/>
      <c r="H73" s="29"/>
      <c r="I73" s="29"/>
      <c r="J73" s="76"/>
      <c r="L73" s="32"/>
      <c r="P73" s="2" t="s">
        <v>47</v>
      </c>
    </row>
    <row r="74" customFormat="false" ht="15.75" hidden="false" customHeight="false" outlineLevel="0" collapsed="false">
      <c r="A74" s="33" t="n">
        <v>4</v>
      </c>
      <c r="B74" s="34" t="s">
        <v>48</v>
      </c>
      <c r="C74" s="35"/>
      <c r="D74" s="35"/>
      <c r="E74" s="35"/>
      <c r="F74" s="35"/>
      <c r="G74" s="36"/>
      <c r="H74" s="35"/>
      <c r="I74" s="35"/>
      <c r="J74" s="35"/>
      <c r="L74" s="32"/>
      <c r="P74" s="2" t="s">
        <v>49</v>
      </c>
      <c r="S74" s="37"/>
      <c r="T74" s="37"/>
      <c r="U74" s="37"/>
      <c r="V74" s="37"/>
      <c r="W74" s="37"/>
      <c r="X74" s="37"/>
      <c r="Y74" s="37"/>
    </row>
    <row r="75" customFormat="false" ht="15.75" hidden="true" customHeight="false" outlineLevel="0" collapsed="false">
      <c r="A75" s="38"/>
      <c r="B75" s="39"/>
      <c r="C75" s="39"/>
      <c r="D75" s="39"/>
      <c r="E75" s="39"/>
      <c r="F75" s="40"/>
      <c r="G75" s="41"/>
      <c r="H75" s="39"/>
      <c r="I75" s="39"/>
      <c r="J75" s="42"/>
      <c r="L75" s="32"/>
      <c r="P75" s="2" t="s">
        <v>50</v>
      </c>
      <c r="S75" s="43"/>
      <c r="T75" s="44"/>
      <c r="U75" s="44"/>
      <c r="V75" s="44"/>
      <c r="W75" s="44"/>
      <c r="X75" s="44"/>
      <c r="Y75" s="45"/>
    </row>
    <row r="76" customFormat="false" ht="15.75" hidden="false" customHeight="false" outlineLevel="0" collapsed="false">
      <c r="A76" s="46" t="s">
        <v>51</v>
      </c>
      <c r="B76" s="47"/>
      <c r="C76" s="48"/>
      <c r="D76" s="49"/>
      <c r="E76" s="49"/>
      <c r="F76" s="50" t="n">
        <f aca="false">ROUND(E76*ROUND(D76,2),2)</f>
        <v>0</v>
      </c>
      <c r="G76" s="51" t="s">
        <v>52</v>
      </c>
      <c r="H76" s="52" t="n">
        <f aca="false">KoeffForPrice</f>
        <v>0</v>
      </c>
      <c r="I76" s="53" t="n">
        <f aca="false">ROUND(E76*H76,2)</f>
        <v>0</v>
      </c>
      <c r="J76" s="50" t="n">
        <f aca="false">ROUND(I76*ROUND(D76,2),2)</f>
        <v>0</v>
      </c>
      <c r="L76" s="32"/>
      <c r="P76" s="2" t="s">
        <v>53</v>
      </c>
      <c r="S76" s="54"/>
      <c r="T76" s="55"/>
      <c r="U76" s="56"/>
      <c r="V76" s="53"/>
      <c r="W76" s="53" t="n">
        <f aca="false">ROUND(D76*S76,2)</f>
        <v>0</v>
      </c>
      <c r="X76" s="53" t="n">
        <f aca="false">ROUND(D76*T76,2)</f>
        <v>0</v>
      </c>
      <c r="Y76" s="50"/>
    </row>
    <row r="77" customFormat="false" ht="15.75" hidden="false" customHeight="false" outlineLevel="0" collapsed="false">
      <c r="A77" s="46" t="s">
        <v>54</v>
      </c>
      <c r="B77" s="47"/>
      <c r="C77" s="48"/>
      <c r="D77" s="49"/>
      <c r="E77" s="49"/>
      <c r="F77" s="50" t="n">
        <f aca="false">ROUND(E77*ROUND(D77,2),2)</f>
        <v>0</v>
      </c>
      <c r="G77" s="51" t="s">
        <v>52</v>
      </c>
      <c r="H77" s="52" t="n">
        <f aca="false">KoeffForPrice</f>
        <v>0</v>
      </c>
      <c r="I77" s="53" t="n">
        <f aca="false">ROUND(E77*H77,2)</f>
        <v>0</v>
      </c>
      <c r="J77" s="50" t="n">
        <f aca="false">ROUND(I77*ROUND(D77,2),2)</f>
        <v>0</v>
      </c>
      <c r="L77" s="32"/>
      <c r="P77" s="2" t="s">
        <v>53</v>
      </c>
      <c r="S77" s="54"/>
      <c r="T77" s="55"/>
      <c r="U77" s="56"/>
      <c r="V77" s="53"/>
      <c r="W77" s="53" t="n">
        <f aca="false">ROUND(D77*S77,2)</f>
        <v>0</v>
      </c>
      <c r="X77" s="53" t="n">
        <f aca="false">ROUND(D77*T77,2)</f>
        <v>0</v>
      </c>
      <c r="Y77" s="50"/>
    </row>
    <row r="78" customFormat="false" ht="15.75" hidden="false" customHeight="false" outlineLevel="0" collapsed="false">
      <c r="A78" s="46" t="s">
        <v>55</v>
      </c>
      <c r="B78" s="47"/>
      <c r="C78" s="48"/>
      <c r="D78" s="49"/>
      <c r="E78" s="49"/>
      <c r="F78" s="50" t="n">
        <f aca="false">ROUND(E78*ROUND(D78,2),2)</f>
        <v>0</v>
      </c>
      <c r="G78" s="51" t="s">
        <v>52</v>
      </c>
      <c r="H78" s="52" t="n">
        <f aca="false">KoeffForPrice</f>
        <v>0</v>
      </c>
      <c r="I78" s="53" t="n">
        <f aca="false">ROUND(E78*H78,2)</f>
        <v>0</v>
      </c>
      <c r="J78" s="50" t="n">
        <f aca="false">ROUND(I78*ROUND(D78,2),2)</f>
        <v>0</v>
      </c>
      <c r="L78" s="32"/>
      <c r="P78" s="2" t="s">
        <v>53</v>
      </c>
      <c r="S78" s="54"/>
      <c r="T78" s="55"/>
      <c r="U78" s="56"/>
      <c r="V78" s="53"/>
      <c r="W78" s="53" t="n">
        <f aca="false">ROUND(D78*S78,2)</f>
        <v>0</v>
      </c>
      <c r="X78" s="53" t="n">
        <f aca="false">ROUND(D78*T78,2)</f>
        <v>0</v>
      </c>
      <c r="Y78" s="50"/>
    </row>
    <row r="79" customFormat="false" ht="15.75" hidden="false" customHeight="false" outlineLevel="0" collapsed="false">
      <c r="A79" s="46" t="s">
        <v>56</v>
      </c>
      <c r="B79" s="47"/>
      <c r="C79" s="48"/>
      <c r="D79" s="49"/>
      <c r="E79" s="49"/>
      <c r="F79" s="50" t="n">
        <f aca="false">ROUND(E79*ROUND(D79,2),2)</f>
        <v>0</v>
      </c>
      <c r="G79" s="51" t="s">
        <v>52</v>
      </c>
      <c r="H79" s="52" t="n">
        <f aca="false">KoeffForPrice</f>
        <v>0</v>
      </c>
      <c r="I79" s="53" t="n">
        <f aca="false">ROUND(E79*H79,2)</f>
        <v>0</v>
      </c>
      <c r="J79" s="50" t="n">
        <f aca="false">ROUND(I79*ROUND(D79,2),2)</f>
        <v>0</v>
      </c>
      <c r="L79" s="32"/>
      <c r="P79" s="2" t="s">
        <v>53</v>
      </c>
      <c r="S79" s="54"/>
      <c r="T79" s="55"/>
      <c r="U79" s="56"/>
      <c r="V79" s="53"/>
      <c r="W79" s="53" t="n">
        <f aca="false">ROUND(D79*S79,2)</f>
        <v>0</v>
      </c>
      <c r="X79" s="53" t="n">
        <f aca="false">ROUND(D79*T79,2)</f>
        <v>0</v>
      </c>
      <c r="Y79" s="50"/>
    </row>
    <row r="80" customFormat="false" ht="15.75" hidden="false" customHeight="false" outlineLevel="0" collapsed="false">
      <c r="A80" s="46" t="s">
        <v>57</v>
      </c>
      <c r="B80" s="47"/>
      <c r="C80" s="48"/>
      <c r="D80" s="49"/>
      <c r="E80" s="49"/>
      <c r="F80" s="50" t="n">
        <f aca="false">ROUND(E80*ROUND(D80,2),2)</f>
        <v>0</v>
      </c>
      <c r="G80" s="51" t="s">
        <v>52</v>
      </c>
      <c r="H80" s="52" t="n">
        <f aca="false">KoeffForPrice</f>
        <v>0</v>
      </c>
      <c r="I80" s="53" t="n">
        <f aca="false">ROUND(E80*H80,2)</f>
        <v>0</v>
      </c>
      <c r="J80" s="50" t="n">
        <f aca="false">ROUND(I80*ROUND(D80,2),2)</f>
        <v>0</v>
      </c>
      <c r="L80" s="32"/>
      <c r="P80" s="2" t="s">
        <v>53</v>
      </c>
      <c r="S80" s="54"/>
      <c r="T80" s="55"/>
      <c r="U80" s="56"/>
      <c r="V80" s="53"/>
      <c r="W80" s="53" t="n">
        <f aca="false">ROUND(D80*S80,2)</f>
        <v>0</v>
      </c>
      <c r="X80" s="53" t="n">
        <f aca="false">ROUND(D80*T80,2)</f>
        <v>0</v>
      </c>
      <c r="Y80" s="50"/>
    </row>
    <row r="81" customFormat="false" ht="15.75" hidden="false" customHeight="false" outlineLevel="0" collapsed="false">
      <c r="A81" s="46" t="s">
        <v>58</v>
      </c>
      <c r="B81" s="47"/>
      <c r="C81" s="48"/>
      <c r="D81" s="49"/>
      <c r="E81" s="49"/>
      <c r="F81" s="50" t="n">
        <f aca="false">ROUND(E81*ROUND(D81,2),2)</f>
        <v>0</v>
      </c>
      <c r="G81" s="51" t="s">
        <v>52</v>
      </c>
      <c r="H81" s="52" t="n">
        <f aca="false">KoeffForPrice</f>
        <v>0</v>
      </c>
      <c r="I81" s="53" t="n">
        <f aca="false">ROUND(E81*H81,2)</f>
        <v>0</v>
      </c>
      <c r="J81" s="50" t="n">
        <f aca="false">ROUND(I81*ROUND(D81,2),2)</f>
        <v>0</v>
      </c>
      <c r="L81" s="32"/>
      <c r="P81" s="2" t="s">
        <v>53</v>
      </c>
      <c r="S81" s="54"/>
      <c r="T81" s="55"/>
      <c r="U81" s="56"/>
      <c r="V81" s="53"/>
      <c r="W81" s="53" t="n">
        <f aca="false">ROUND(D81*S81,2)</f>
        <v>0</v>
      </c>
      <c r="X81" s="53" t="n">
        <f aca="false">ROUND(D81*T81,2)</f>
        <v>0</v>
      </c>
      <c r="Y81" s="50"/>
    </row>
    <row r="82" customFormat="false" ht="15.75" hidden="false" customHeight="false" outlineLevel="0" collapsed="false">
      <c r="A82" s="46" t="s">
        <v>59</v>
      </c>
      <c r="B82" s="47"/>
      <c r="C82" s="48"/>
      <c r="D82" s="49"/>
      <c r="E82" s="49"/>
      <c r="F82" s="50" t="n">
        <f aca="false">ROUND(E82*ROUND(D82,2),2)</f>
        <v>0</v>
      </c>
      <c r="G82" s="51" t="s">
        <v>52</v>
      </c>
      <c r="H82" s="52" t="n">
        <f aca="false">KoeffForPrice</f>
        <v>0</v>
      </c>
      <c r="I82" s="53" t="n">
        <f aca="false">ROUND(E82*H82,2)</f>
        <v>0</v>
      </c>
      <c r="J82" s="50" t="n">
        <f aca="false">ROUND(I82*ROUND(D82,2),2)</f>
        <v>0</v>
      </c>
      <c r="L82" s="32"/>
      <c r="P82" s="2" t="s">
        <v>53</v>
      </c>
      <c r="S82" s="54"/>
      <c r="T82" s="55"/>
      <c r="U82" s="56"/>
      <c r="V82" s="53"/>
      <c r="W82" s="53" t="n">
        <f aca="false">ROUND(D82*S82,2)</f>
        <v>0</v>
      </c>
      <c r="X82" s="53" t="n">
        <f aca="false">ROUND(D82*T82,2)</f>
        <v>0</v>
      </c>
      <c r="Y82" s="50"/>
    </row>
    <row r="83" customFormat="false" ht="15.75" hidden="false" customHeight="false" outlineLevel="0" collapsed="false">
      <c r="A83" s="46" t="s">
        <v>60</v>
      </c>
      <c r="B83" s="47"/>
      <c r="C83" s="48"/>
      <c r="D83" s="49"/>
      <c r="E83" s="49"/>
      <c r="F83" s="50" t="n">
        <f aca="false">ROUND(E83*ROUND(D83,2),2)</f>
        <v>0</v>
      </c>
      <c r="G83" s="51" t="s">
        <v>52</v>
      </c>
      <c r="H83" s="52" t="n">
        <f aca="false">KoeffForPrice</f>
        <v>0</v>
      </c>
      <c r="I83" s="53" t="n">
        <f aca="false">ROUND(E83*H83,2)</f>
        <v>0</v>
      </c>
      <c r="J83" s="50" t="n">
        <f aca="false">ROUND(I83*ROUND(D83,2),2)</f>
        <v>0</v>
      </c>
      <c r="L83" s="32"/>
      <c r="P83" s="2" t="s">
        <v>53</v>
      </c>
      <c r="S83" s="54"/>
      <c r="T83" s="55"/>
      <c r="U83" s="56"/>
      <c r="V83" s="53"/>
      <c r="W83" s="53" t="n">
        <f aca="false">ROUND(D83*S83,2)</f>
        <v>0</v>
      </c>
      <c r="X83" s="53" t="n">
        <f aca="false">ROUND(D83*T83,2)</f>
        <v>0</v>
      </c>
      <c r="Y83" s="50"/>
    </row>
    <row r="84" customFormat="false" ht="15.75" hidden="false" customHeight="false" outlineLevel="0" collapsed="false">
      <c r="A84" s="46" t="s">
        <v>61</v>
      </c>
      <c r="B84" s="47"/>
      <c r="C84" s="48"/>
      <c r="D84" s="49"/>
      <c r="E84" s="49"/>
      <c r="F84" s="50" t="n">
        <f aca="false">ROUND(E84*ROUND(D84,2),2)</f>
        <v>0</v>
      </c>
      <c r="G84" s="51" t="s">
        <v>52</v>
      </c>
      <c r="H84" s="52" t="n">
        <f aca="false">KoeffForPrice</f>
        <v>0</v>
      </c>
      <c r="I84" s="53" t="n">
        <f aca="false">ROUND(E84*H84,2)</f>
        <v>0</v>
      </c>
      <c r="J84" s="50" t="n">
        <f aca="false">ROUND(I84*ROUND(D84,2),2)</f>
        <v>0</v>
      </c>
      <c r="L84" s="32"/>
      <c r="P84" s="2" t="s">
        <v>53</v>
      </c>
      <c r="S84" s="54"/>
      <c r="T84" s="55"/>
      <c r="U84" s="56"/>
      <c r="V84" s="53"/>
      <c r="W84" s="53" t="n">
        <f aca="false">ROUND(D84*S84,2)</f>
        <v>0</v>
      </c>
      <c r="X84" s="53" t="n">
        <f aca="false">ROUND(D84*T84,2)</f>
        <v>0</v>
      </c>
      <c r="Y84" s="50"/>
    </row>
    <row r="85" customFormat="false" ht="15.75" hidden="false" customHeight="false" outlineLevel="0" collapsed="false">
      <c r="A85" s="46" t="s">
        <v>62</v>
      </c>
      <c r="B85" s="47"/>
      <c r="C85" s="48"/>
      <c r="D85" s="49"/>
      <c r="E85" s="49"/>
      <c r="F85" s="50" t="n">
        <f aca="false">ROUND(E85*ROUND(D85,2),2)</f>
        <v>0</v>
      </c>
      <c r="G85" s="51" t="s">
        <v>52</v>
      </c>
      <c r="H85" s="52" t="n">
        <f aca="false">KoeffForPrice</f>
        <v>0</v>
      </c>
      <c r="I85" s="53" t="n">
        <f aca="false">ROUND(E85*H85,2)</f>
        <v>0</v>
      </c>
      <c r="J85" s="50" t="n">
        <f aca="false">ROUND(I85*ROUND(D85,2),2)</f>
        <v>0</v>
      </c>
      <c r="L85" s="32"/>
      <c r="P85" s="2" t="s">
        <v>53</v>
      </c>
      <c r="S85" s="54"/>
      <c r="T85" s="55"/>
      <c r="U85" s="56"/>
      <c r="V85" s="53"/>
      <c r="W85" s="53" t="n">
        <f aca="false">ROUND(D85*S85,2)</f>
        <v>0</v>
      </c>
      <c r="X85" s="53" t="n">
        <f aca="false">ROUND(D85*T85,2)</f>
        <v>0</v>
      </c>
      <c r="Y85" s="50"/>
    </row>
    <row r="86" customFormat="false" ht="15.75" hidden="false" customHeight="false" outlineLevel="0" collapsed="false">
      <c r="A86" s="46" t="s">
        <v>63</v>
      </c>
      <c r="B86" s="47"/>
      <c r="C86" s="48"/>
      <c r="D86" s="49"/>
      <c r="E86" s="49"/>
      <c r="F86" s="50" t="n">
        <f aca="false">ROUND(E86*ROUND(D86,2),2)</f>
        <v>0</v>
      </c>
      <c r="G86" s="51" t="s">
        <v>52</v>
      </c>
      <c r="H86" s="52" t="n">
        <f aca="false">KoeffForPrice</f>
        <v>0</v>
      </c>
      <c r="I86" s="53" t="n">
        <f aca="false">ROUND(E86*H86,2)</f>
        <v>0</v>
      </c>
      <c r="J86" s="50" t="n">
        <f aca="false">ROUND(I86*ROUND(D86,2),2)</f>
        <v>0</v>
      </c>
      <c r="L86" s="32"/>
      <c r="P86" s="2" t="s">
        <v>53</v>
      </c>
      <c r="S86" s="54"/>
      <c r="T86" s="55"/>
      <c r="U86" s="56"/>
      <c r="V86" s="53"/>
      <c r="W86" s="53" t="n">
        <f aca="false">ROUND(D86*S86,2)</f>
        <v>0</v>
      </c>
      <c r="X86" s="53" t="n">
        <f aca="false">ROUND(D86*T86,2)</f>
        <v>0</v>
      </c>
      <c r="Y86" s="50"/>
    </row>
    <row r="87" customFormat="false" ht="15.75" hidden="false" customHeight="false" outlineLevel="0" collapsed="false">
      <c r="A87" s="46" t="s">
        <v>64</v>
      </c>
      <c r="B87" s="47"/>
      <c r="C87" s="48"/>
      <c r="D87" s="49"/>
      <c r="E87" s="49"/>
      <c r="F87" s="50" t="n">
        <f aca="false">ROUND(E87*ROUND(D87,2),2)</f>
        <v>0</v>
      </c>
      <c r="G87" s="51" t="s">
        <v>52</v>
      </c>
      <c r="H87" s="52" t="n">
        <f aca="false">KoeffForPrice</f>
        <v>0</v>
      </c>
      <c r="I87" s="53" t="n">
        <f aca="false">ROUND(E87*H87,2)</f>
        <v>0</v>
      </c>
      <c r="J87" s="50" t="n">
        <f aca="false">ROUND(I87*ROUND(D87,2),2)</f>
        <v>0</v>
      </c>
      <c r="L87" s="32"/>
      <c r="P87" s="2" t="s">
        <v>53</v>
      </c>
      <c r="S87" s="54"/>
      <c r="T87" s="55"/>
      <c r="U87" s="56"/>
      <c r="V87" s="53"/>
      <c r="W87" s="53" t="n">
        <f aca="false">ROUND(D87*S87,2)</f>
        <v>0</v>
      </c>
      <c r="X87" s="53" t="n">
        <f aca="false">ROUND(D87*T87,2)</f>
        <v>0</v>
      </c>
      <c r="Y87" s="50"/>
    </row>
    <row r="88" customFormat="false" ht="15.75" hidden="false" customHeight="false" outlineLevel="0" collapsed="false">
      <c r="A88" s="46" t="s">
        <v>65</v>
      </c>
      <c r="B88" s="47"/>
      <c r="C88" s="48"/>
      <c r="D88" s="49"/>
      <c r="E88" s="49"/>
      <c r="F88" s="50" t="n">
        <f aca="false">ROUND(E88*ROUND(D88,2),2)</f>
        <v>0</v>
      </c>
      <c r="G88" s="51" t="s">
        <v>52</v>
      </c>
      <c r="H88" s="52" t="n">
        <f aca="false">KoeffForPrice</f>
        <v>0</v>
      </c>
      <c r="I88" s="53" t="n">
        <f aca="false">ROUND(E88*H88,2)</f>
        <v>0</v>
      </c>
      <c r="J88" s="50" t="n">
        <f aca="false">ROUND(I88*ROUND(D88,2),2)</f>
        <v>0</v>
      </c>
      <c r="L88" s="32"/>
      <c r="P88" s="2" t="s">
        <v>53</v>
      </c>
      <c r="S88" s="54"/>
      <c r="T88" s="55"/>
      <c r="U88" s="56"/>
      <c r="V88" s="53"/>
      <c r="W88" s="53" t="n">
        <f aca="false">ROUND(D88*S88,2)</f>
        <v>0</v>
      </c>
      <c r="X88" s="53" t="n">
        <f aca="false">ROUND(D88*T88,2)</f>
        <v>0</v>
      </c>
      <c r="Y88" s="50"/>
    </row>
    <row r="89" customFormat="false" ht="15.75" hidden="false" customHeight="false" outlineLevel="0" collapsed="false">
      <c r="A89" s="46" t="s">
        <v>66</v>
      </c>
      <c r="B89" s="47"/>
      <c r="C89" s="48"/>
      <c r="D89" s="49"/>
      <c r="E89" s="49"/>
      <c r="F89" s="50" t="n">
        <f aca="false">ROUND(E89*ROUND(D89,2),2)</f>
        <v>0</v>
      </c>
      <c r="G89" s="51" t="s">
        <v>52</v>
      </c>
      <c r="H89" s="52" t="n">
        <f aca="false">KoeffForPrice</f>
        <v>0</v>
      </c>
      <c r="I89" s="53" t="n">
        <f aca="false">ROUND(E89*H89,2)</f>
        <v>0</v>
      </c>
      <c r="J89" s="50" t="n">
        <f aca="false">ROUND(I89*ROUND(D89,2),2)</f>
        <v>0</v>
      </c>
      <c r="L89" s="32"/>
      <c r="P89" s="2" t="s">
        <v>53</v>
      </c>
      <c r="S89" s="54"/>
      <c r="T89" s="55"/>
      <c r="U89" s="56"/>
      <c r="V89" s="53"/>
      <c r="W89" s="53" t="n">
        <f aca="false">ROUND(D89*S89,2)</f>
        <v>0</v>
      </c>
      <c r="X89" s="53" t="n">
        <f aca="false">ROUND(D89*T89,2)</f>
        <v>0</v>
      </c>
      <c r="Y89" s="50"/>
    </row>
    <row r="90" customFormat="false" ht="15.75" hidden="false" customHeight="false" outlineLevel="0" collapsed="false">
      <c r="A90" s="46" t="s">
        <v>67</v>
      </c>
      <c r="B90" s="47"/>
      <c r="C90" s="48"/>
      <c r="D90" s="49"/>
      <c r="E90" s="49"/>
      <c r="F90" s="50" t="n">
        <f aca="false">ROUND(E90*ROUND(D90,2),2)</f>
        <v>0</v>
      </c>
      <c r="G90" s="51" t="s">
        <v>52</v>
      </c>
      <c r="H90" s="52" t="n">
        <f aca="false">KoeffForPrice</f>
        <v>0</v>
      </c>
      <c r="I90" s="53" t="n">
        <f aca="false">ROUND(E90*H90,2)</f>
        <v>0</v>
      </c>
      <c r="J90" s="50" t="n">
        <f aca="false">ROUND(I90*ROUND(D90,2),2)</f>
        <v>0</v>
      </c>
      <c r="L90" s="32"/>
      <c r="P90" s="2" t="s">
        <v>53</v>
      </c>
      <c r="S90" s="54"/>
      <c r="T90" s="55"/>
      <c r="U90" s="56"/>
      <c r="V90" s="53"/>
      <c r="W90" s="53" t="n">
        <f aca="false">ROUND(D90*S90,2)</f>
        <v>0</v>
      </c>
      <c r="X90" s="53" t="n">
        <f aca="false">ROUND(D90*T90,2)</f>
        <v>0</v>
      </c>
      <c r="Y90" s="50"/>
    </row>
    <row r="91" customFormat="false" ht="15.75" hidden="true" customHeight="false" outlineLevel="0" collapsed="false">
      <c r="A91" s="57"/>
      <c r="B91" s="58"/>
      <c r="C91" s="58"/>
      <c r="D91" s="58"/>
      <c r="E91" s="58"/>
      <c r="F91" s="59"/>
      <c r="G91" s="60"/>
      <c r="H91" s="58"/>
      <c r="I91" s="58"/>
      <c r="J91" s="61"/>
      <c r="L91" s="32"/>
      <c r="P91" s="2" t="s">
        <v>68</v>
      </c>
      <c r="S91" s="62"/>
      <c r="T91" s="63"/>
      <c r="U91" s="63"/>
      <c r="V91" s="63"/>
      <c r="W91" s="63"/>
      <c r="X91" s="63"/>
      <c r="Y91" s="64"/>
    </row>
    <row r="92" customFormat="false" ht="15.75" hidden="false" customHeight="false" outlineLevel="0" collapsed="false">
      <c r="A92" s="65" t="s">
        <v>69</v>
      </c>
      <c r="B92" s="66"/>
      <c r="C92" s="66"/>
      <c r="D92" s="66"/>
      <c r="E92" s="66"/>
      <c r="F92" s="67" t="n">
        <f aca="false">SUM(F75:F91)</f>
        <v>0</v>
      </c>
      <c r="G92" s="68"/>
      <c r="H92" s="65" t="s">
        <v>69</v>
      </c>
      <c r="I92" s="66"/>
      <c r="J92" s="67" t="n">
        <f aca="false">SUM(J75:J91)</f>
        <v>0</v>
      </c>
      <c r="L92" s="32"/>
      <c r="P92" s="2" t="s">
        <v>70</v>
      </c>
      <c r="S92" s="69"/>
      <c r="T92" s="69"/>
      <c r="U92" s="69"/>
      <c r="V92" s="69"/>
      <c r="W92" s="70" t="n">
        <f aca="false">SUM(W75:W91)</f>
        <v>0</v>
      </c>
      <c r="X92" s="70" t="n">
        <f aca="false">SUM(X75:X91)</f>
        <v>0</v>
      </c>
      <c r="Y92" s="70" t="n">
        <f aca="false">SUM(Y75:Y91)</f>
        <v>0</v>
      </c>
    </row>
    <row r="93" customFormat="false" ht="15.75" hidden="false" customHeight="false" outlineLevel="0" collapsed="false">
      <c r="A93" s="71" t="s">
        <v>71</v>
      </c>
      <c r="B93" s="72"/>
      <c r="C93" s="72"/>
      <c r="D93" s="72"/>
      <c r="E93" s="72"/>
      <c r="F93" s="73" t="n">
        <f aca="false">SUMIF(P75:P91,"pr",F75:F91)</f>
        <v>0</v>
      </c>
      <c r="G93" s="74"/>
      <c r="H93" s="71" t="s">
        <v>71</v>
      </c>
      <c r="I93" s="72"/>
      <c r="J93" s="73" t="n">
        <f aca="false">SUMIF(P75:P91,"pr",J75:J91)</f>
        <v>0</v>
      </c>
      <c r="L93" s="32"/>
      <c r="P93" s="2" t="s">
        <v>72</v>
      </c>
    </row>
    <row r="94" customFormat="false" ht="15.75" hidden="false" customHeight="false" outlineLevel="0" collapsed="false">
      <c r="A94" s="71" t="s">
        <v>73</v>
      </c>
      <c r="B94" s="72"/>
      <c r="C94" s="72"/>
      <c r="D94" s="72"/>
      <c r="E94" s="72"/>
      <c r="F94" s="73" t="n">
        <f aca="false">SUMIF(P75:P91,"mat",F75:F91)+SUMIF(P75:P91,"meh",F75:F91)</f>
        <v>0</v>
      </c>
      <c r="G94" s="74"/>
      <c r="H94" s="71" t="s">
        <v>73</v>
      </c>
      <c r="I94" s="72"/>
      <c r="J94" s="73" t="n">
        <f aca="false">SUMIF(P75:P91,"mat",J75:J91)+SUMIF(P75:P91,"meh",J75:J91)</f>
        <v>0</v>
      </c>
      <c r="L94" s="32"/>
      <c r="P94" s="2" t="s">
        <v>74</v>
      </c>
    </row>
    <row r="95" customFormat="false" ht="15.75" hidden="false" customHeight="false" outlineLevel="0" collapsed="false">
      <c r="A95" s="29"/>
      <c r="B95" s="29"/>
      <c r="C95" s="29"/>
      <c r="D95" s="29"/>
      <c r="E95" s="29"/>
      <c r="F95" s="29"/>
      <c r="G95" s="75"/>
      <c r="H95" s="29"/>
      <c r="I95" s="29"/>
      <c r="J95" s="76"/>
      <c r="L95" s="32"/>
      <c r="P95" s="2" t="s">
        <v>47</v>
      </c>
    </row>
    <row r="96" customFormat="false" ht="15.75" hidden="false" customHeight="false" outlineLevel="0" collapsed="false">
      <c r="A96" s="33" t="n">
        <v>5</v>
      </c>
      <c r="B96" s="34" t="s">
        <v>48</v>
      </c>
      <c r="C96" s="35"/>
      <c r="D96" s="35"/>
      <c r="E96" s="35"/>
      <c r="F96" s="35"/>
      <c r="G96" s="36"/>
      <c r="H96" s="35"/>
      <c r="I96" s="35"/>
      <c r="J96" s="35"/>
      <c r="L96" s="32"/>
      <c r="P96" s="2" t="s">
        <v>49</v>
      </c>
      <c r="S96" s="37"/>
      <c r="T96" s="37"/>
      <c r="U96" s="37"/>
      <c r="V96" s="37"/>
      <c r="W96" s="37"/>
      <c r="X96" s="37"/>
      <c r="Y96" s="37"/>
    </row>
    <row r="97" customFormat="false" ht="15.75" hidden="true" customHeight="false" outlineLevel="0" collapsed="false">
      <c r="A97" s="38"/>
      <c r="B97" s="39"/>
      <c r="C97" s="39"/>
      <c r="D97" s="39"/>
      <c r="E97" s="39"/>
      <c r="F97" s="40"/>
      <c r="G97" s="41"/>
      <c r="H97" s="39"/>
      <c r="I97" s="39"/>
      <c r="J97" s="42"/>
      <c r="L97" s="32"/>
      <c r="P97" s="2" t="s">
        <v>50</v>
      </c>
      <c r="S97" s="43"/>
      <c r="T97" s="44"/>
      <c r="U97" s="44"/>
      <c r="V97" s="44"/>
      <c r="W97" s="44"/>
      <c r="X97" s="44"/>
      <c r="Y97" s="45"/>
    </row>
    <row r="98" customFormat="false" ht="15.75" hidden="false" customHeight="false" outlineLevel="0" collapsed="false">
      <c r="A98" s="46" t="s">
        <v>51</v>
      </c>
      <c r="B98" s="47"/>
      <c r="C98" s="48"/>
      <c r="D98" s="49"/>
      <c r="E98" s="49"/>
      <c r="F98" s="50" t="n">
        <f aca="false">ROUND(E98*ROUND(D98,2),2)</f>
        <v>0</v>
      </c>
      <c r="G98" s="51" t="s">
        <v>52</v>
      </c>
      <c r="H98" s="52" t="n">
        <f aca="false">KoeffForPrice</f>
        <v>0</v>
      </c>
      <c r="I98" s="53" t="n">
        <f aca="false">ROUND(E98*H98,2)</f>
        <v>0</v>
      </c>
      <c r="J98" s="50" t="n">
        <f aca="false">ROUND(I98*ROUND(D98,2),2)</f>
        <v>0</v>
      </c>
      <c r="L98" s="32"/>
      <c r="P98" s="2" t="s">
        <v>53</v>
      </c>
      <c r="S98" s="54"/>
      <c r="T98" s="55"/>
      <c r="U98" s="56"/>
      <c r="V98" s="53"/>
      <c r="W98" s="53" t="n">
        <f aca="false">ROUND(D98*S98,2)</f>
        <v>0</v>
      </c>
      <c r="X98" s="53" t="n">
        <f aca="false">ROUND(D98*T98,2)</f>
        <v>0</v>
      </c>
      <c r="Y98" s="50"/>
    </row>
    <row r="99" customFormat="false" ht="15.75" hidden="false" customHeight="false" outlineLevel="0" collapsed="false">
      <c r="A99" s="46" t="s">
        <v>54</v>
      </c>
      <c r="B99" s="47"/>
      <c r="C99" s="48"/>
      <c r="D99" s="49"/>
      <c r="E99" s="49"/>
      <c r="F99" s="50" t="n">
        <f aca="false">ROUND(E99*ROUND(D99,2),2)</f>
        <v>0</v>
      </c>
      <c r="G99" s="51" t="s">
        <v>52</v>
      </c>
      <c r="H99" s="52" t="n">
        <f aca="false">KoeffForPrice</f>
        <v>0</v>
      </c>
      <c r="I99" s="53" t="n">
        <f aca="false">ROUND(E99*H99,2)</f>
        <v>0</v>
      </c>
      <c r="J99" s="50" t="n">
        <f aca="false">ROUND(I99*ROUND(D99,2),2)</f>
        <v>0</v>
      </c>
      <c r="L99" s="32"/>
      <c r="P99" s="2" t="s">
        <v>53</v>
      </c>
      <c r="S99" s="54"/>
      <c r="T99" s="55"/>
      <c r="U99" s="56"/>
      <c r="V99" s="53"/>
      <c r="W99" s="53" t="n">
        <f aca="false">ROUND(D99*S99,2)</f>
        <v>0</v>
      </c>
      <c r="X99" s="53" t="n">
        <f aca="false">ROUND(D99*T99,2)</f>
        <v>0</v>
      </c>
      <c r="Y99" s="50"/>
    </row>
    <row r="100" customFormat="false" ht="15.75" hidden="false" customHeight="false" outlineLevel="0" collapsed="false">
      <c r="A100" s="46" t="s">
        <v>55</v>
      </c>
      <c r="B100" s="47"/>
      <c r="C100" s="48"/>
      <c r="D100" s="49"/>
      <c r="E100" s="49"/>
      <c r="F100" s="50" t="n">
        <f aca="false">ROUND(E100*ROUND(D100,2),2)</f>
        <v>0</v>
      </c>
      <c r="G100" s="51" t="s">
        <v>52</v>
      </c>
      <c r="H100" s="52" t="n">
        <f aca="false">KoeffForPrice</f>
        <v>0</v>
      </c>
      <c r="I100" s="53" t="n">
        <f aca="false">ROUND(E100*H100,2)</f>
        <v>0</v>
      </c>
      <c r="J100" s="50" t="n">
        <f aca="false">ROUND(I100*ROUND(D100,2),2)</f>
        <v>0</v>
      </c>
      <c r="L100" s="32"/>
      <c r="P100" s="2" t="s">
        <v>53</v>
      </c>
      <c r="S100" s="54"/>
      <c r="T100" s="55"/>
      <c r="U100" s="56"/>
      <c r="V100" s="53"/>
      <c r="W100" s="53" t="n">
        <f aca="false">ROUND(D100*S100,2)</f>
        <v>0</v>
      </c>
      <c r="X100" s="53" t="n">
        <f aca="false">ROUND(D100*T100,2)</f>
        <v>0</v>
      </c>
      <c r="Y100" s="50"/>
    </row>
    <row r="101" customFormat="false" ht="15.75" hidden="false" customHeight="false" outlineLevel="0" collapsed="false">
      <c r="A101" s="46" t="s">
        <v>56</v>
      </c>
      <c r="B101" s="47"/>
      <c r="C101" s="48"/>
      <c r="D101" s="49"/>
      <c r="E101" s="49"/>
      <c r="F101" s="50" t="n">
        <f aca="false">ROUND(E101*ROUND(D101,2),2)</f>
        <v>0</v>
      </c>
      <c r="G101" s="51" t="s">
        <v>52</v>
      </c>
      <c r="H101" s="52" t="n">
        <f aca="false">KoeffForPrice</f>
        <v>0</v>
      </c>
      <c r="I101" s="53" t="n">
        <f aca="false">ROUND(E101*H101,2)</f>
        <v>0</v>
      </c>
      <c r="J101" s="50" t="n">
        <f aca="false">ROUND(I101*ROUND(D101,2),2)</f>
        <v>0</v>
      </c>
      <c r="L101" s="32"/>
      <c r="P101" s="2" t="s">
        <v>53</v>
      </c>
      <c r="S101" s="54"/>
      <c r="T101" s="55"/>
      <c r="U101" s="56"/>
      <c r="V101" s="53"/>
      <c r="W101" s="53" t="n">
        <f aca="false">ROUND(D101*S101,2)</f>
        <v>0</v>
      </c>
      <c r="X101" s="53" t="n">
        <f aca="false">ROUND(D101*T101,2)</f>
        <v>0</v>
      </c>
      <c r="Y101" s="50"/>
    </row>
    <row r="102" customFormat="false" ht="15.75" hidden="false" customHeight="false" outlineLevel="0" collapsed="false">
      <c r="A102" s="46" t="s">
        <v>57</v>
      </c>
      <c r="B102" s="47"/>
      <c r="C102" s="48"/>
      <c r="D102" s="49"/>
      <c r="E102" s="49"/>
      <c r="F102" s="50" t="n">
        <f aca="false">ROUND(E102*ROUND(D102,2),2)</f>
        <v>0</v>
      </c>
      <c r="G102" s="51" t="s">
        <v>52</v>
      </c>
      <c r="H102" s="52" t="n">
        <f aca="false">KoeffForPrice</f>
        <v>0</v>
      </c>
      <c r="I102" s="53" t="n">
        <f aca="false">ROUND(E102*H102,2)</f>
        <v>0</v>
      </c>
      <c r="J102" s="50" t="n">
        <f aca="false">ROUND(I102*ROUND(D102,2),2)</f>
        <v>0</v>
      </c>
      <c r="L102" s="32"/>
      <c r="P102" s="2" t="s">
        <v>53</v>
      </c>
      <c r="S102" s="54"/>
      <c r="T102" s="55"/>
      <c r="U102" s="56"/>
      <c r="V102" s="53"/>
      <c r="W102" s="53" t="n">
        <f aca="false">ROUND(D102*S102,2)</f>
        <v>0</v>
      </c>
      <c r="X102" s="53" t="n">
        <f aca="false">ROUND(D102*T102,2)</f>
        <v>0</v>
      </c>
      <c r="Y102" s="50"/>
    </row>
    <row r="103" customFormat="false" ht="15.75" hidden="false" customHeight="false" outlineLevel="0" collapsed="false">
      <c r="A103" s="46" t="s">
        <v>58</v>
      </c>
      <c r="B103" s="47"/>
      <c r="C103" s="48"/>
      <c r="D103" s="49"/>
      <c r="E103" s="49"/>
      <c r="F103" s="50" t="n">
        <f aca="false">ROUND(E103*ROUND(D103,2),2)</f>
        <v>0</v>
      </c>
      <c r="G103" s="51" t="s">
        <v>52</v>
      </c>
      <c r="H103" s="52" t="n">
        <f aca="false">KoeffForPrice</f>
        <v>0</v>
      </c>
      <c r="I103" s="53" t="n">
        <f aca="false">ROUND(E103*H103,2)</f>
        <v>0</v>
      </c>
      <c r="J103" s="50" t="n">
        <f aca="false">ROUND(I103*ROUND(D103,2),2)</f>
        <v>0</v>
      </c>
      <c r="L103" s="32"/>
      <c r="P103" s="2" t="s">
        <v>53</v>
      </c>
      <c r="S103" s="54"/>
      <c r="T103" s="55"/>
      <c r="U103" s="56"/>
      <c r="V103" s="53"/>
      <c r="W103" s="53" t="n">
        <f aca="false">ROUND(D103*S103,2)</f>
        <v>0</v>
      </c>
      <c r="X103" s="53" t="n">
        <f aca="false">ROUND(D103*T103,2)</f>
        <v>0</v>
      </c>
      <c r="Y103" s="50"/>
    </row>
    <row r="104" customFormat="false" ht="15.75" hidden="false" customHeight="false" outlineLevel="0" collapsed="false">
      <c r="A104" s="46" t="s">
        <v>59</v>
      </c>
      <c r="B104" s="47"/>
      <c r="C104" s="48"/>
      <c r="D104" s="49"/>
      <c r="E104" s="49"/>
      <c r="F104" s="50" t="n">
        <f aca="false">ROUND(E104*ROUND(D104,2),2)</f>
        <v>0</v>
      </c>
      <c r="G104" s="51" t="s">
        <v>52</v>
      </c>
      <c r="H104" s="52" t="n">
        <f aca="false">KoeffForPrice</f>
        <v>0</v>
      </c>
      <c r="I104" s="53" t="n">
        <f aca="false">ROUND(E104*H104,2)</f>
        <v>0</v>
      </c>
      <c r="J104" s="50" t="n">
        <f aca="false">ROUND(I104*ROUND(D104,2),2)</f>
        <v>0</v>
      </c>
      <c r="L104" s="32"/>
      <c r="P104" s="2" t="s">
        <v>53</v>
      </c>
      <c r="S104" s="54"/>
      <c r="T104" s="55"/>
      <c r="U104" s="56"/>
      <c r="V104" s="53"/>
      <c r="W104" s="53" t="n">
        <f aca="false">ROUND(D104*S104,2)</f>
        <v>0</v>
      </c>
      <c r="X104" s="53" t="n">
        <f aca="false">ROUND(D104*T104,2)</f>
        <v>0</v>
      </c>
      <c r="Y104" s="50"/>
    </row>
    <row r="105" customFormat="false" ht="15.75" hidden="false" customHeight="false" outlineLevel="0" collapsed="false">
      <c r="A105" s="46" t="s">
        <v>60</v>
      </c>
      <c r="B105" s="47"/>
      <c r="C105" s="48"/>
      <c r="D105" s="49"/>
      <c r="E105" s="49"/>
      <c r="F105" s="50" t="n">
        <f aca="false">ROUND(E105*ROUND(D105,2),2)</f>
        <v>0</v>
      </c>
      <c r="G105" s="51" t="s">
        <v>52</v>
      </c>
      <c r="H105" s="52" t="n">
        <f aca="false">KoeffForPrice</f>
        <v>0</v>
      </c>
      <c r="I105" s="53" t="n">
        <f aca="false">ROUND(E105*H105,2)</f>
        <v>0</v>
      </c>
      <c r="J105" s="50" t="n">
        <f aca="false">ROUND(I105*ROUND(D105,2),2)</f>
        <v>0</v>
      </c>
      <c r="L105" s="32"/>
      <c r="P105" s="2" t="s">
        <v>53</v>
      </c>
      <c r="S105" s="54"/>
      <c r="T105" s="55"/>
      <c r="U105" s="56"/>
      <c r="V105" s="53"/>
      <c r="W105" s="53" t="n">
        <f aca="false">ROUND(D105*S105,2)</f>
        <v>0</v>
      </c>
      <c r="X105" s="53" t="n">
        <f aca="false">ROUND(D105*T105,2)</f>
        <v>0</v>
      </c>
      <c r="Y105" s="50"/>
    </row>
    <row r="106" customFormat="false" ht="15.75" hidden="false" customHeight="false" outlineLevel="0" collapsed="false">
      <c r="A106" s="46" t="s">
        <v>61</v>
      </c>
      <c r="B106" s="47"/>
      <c r="C106" s="48"/>
      <c r="D106" s="49"/>
      <c r="E106" s="49"/>
      <c r="F106" s="50" t="n">
        <f aca="false">ROUND(E106*ROUND(D106,2),2)</f>
        <v>0</v>
      </c>
      <c r="G106" s="51" t="s">
        <v>52</v>
      </c>
      <c r="H106" s="52" t="n">
        <f aca="false">KoeffForPrice</f>
        <v>0</v>
      </c>
      <c r="I106" s="53" t="n">
        <f aca="false">ROUND(E106*H106,2)</f>
        <v>0</v>
      </c>
      <c r="J106" s="50" t="n">
        <f aca="false">ROUND(I106*ROUND(D106,2),2)</f>
        <v>0</v>
      </c>
      <c r="L106" s="32"/>
      <c r="P106" s="2" t="s">
        <v>53</v>
      </c>
      <c r="S106" s="54"/>
      <c r="T106" s="55"/>
      <c r="U106" s="56"/>
      <c r="V106" s="53"/>
      <c r="W106" s="53" t="n">
        <f aca="false">ROUND(D106*S106,2)</f>
        <v>0</v>
      </c>
      <c r="X106" s="53" t="n">
        <f aca="false">ROUND(D106*T106,2)</f>
        <v>0</v>
      </c>
      <c r="Y106" s="50"/>
    </row>
    <row r="107" customFormat="false" ht="15.75" hidden="false" customHeight="false" outlineLevel="0" collapsed="false">
      <c r="A107" s="46" t="s">
        <v>62</v>
      </c>
      <c r="B107" s="47"/>
      <c r="C107" s="48"/>
      <c r="D107" s="49"/>
      <c r="E107" s="49"/>
      <c r="F107" s="50" t="n">
        <f aca="false">ROUND(E107*ROUND(D107,2),2)</f>
        <v>0</v>
      </c>
      <c r="G107" s="51" t="s">
        <v>52</v>
      </c>
      <c r="H107" s="52" t="n">
        <f aca="false">KoeffForPrice</f>
        <v>0</v>
      </c>
      <c r="I107" s="53" t="n">
        <f aca="false">ROUND(E107*H107,2)</f>
        <v>0</v>
      </c>
      <c r="J107" s="50" t="n">
        <f aca="false">ROUND(I107*ROUND(D107,2),2)</f>
        <v>0</v>
      </c>
      <c r="L107" s="32"/>
      <c r="P107" s="2" t="s">
        <v>53</v>
      </c>
      <c r="S107" s="54"/>
      <c r="T107" s="55"/>
      <c r="U107" s="56"/>
      <c r="V107" s="53"/>
      <c r="W107" s="53" t="n">
        <f aca="false">ROUND(D107*S107,2)</f>
        <v>0</v>
      </c>
      <c r="X107" s="53" t="n">
        <f aca="false">ROUND(D107*T107,2)</f>
        <v>0</v>
      </c>
      <c r="Y107" s="50"/>
    </row>
    <row r="108" customFormat="false" ht="15.75" hidden="false" customHeight="false" outlineLevel="0" collapsed="false">
      <c r="A108" s="46" t="s">
        <v>63</v>
      </c>
      <c r="B108" s="47"/>
      <c r="C108" s="48"/>
      <c r="D108" s="49"/>
      <c r="E108" s="49"/>
      <c r="F108" s="50" t="n">
        <f aca="false">ROUND(E108*ROUND(D108,2),2)</f>
        <v>0</v>
      </c>
      <c r="G108" s="51" t="s">
        <v>52</v>
      </c>
      <c r="H108" s="52" t="n">
        <f aca="false">KoeffForPrice</f>
        <v>0</v>
      </c>
      <c r="I108" s="53" t="n">
        <f aca="false">ROUND(E108*H108,2)</f>
        <v>0</v>
      </c>
      <c r="J108" s="50" t="n">
        <f aca="false">ROUND(I108*ROUND(D108,2),2)</f>
        <v>0</v>
      </c>
      <c r="L108" s="32"/>
      <c r="P108" s="2" t="s">
        <v>53</v>
      </c>
      <c r="S108" s="54"/>
      <c r="T108" s="55"/>
      <c r="U108" s="56"/>
      <c r="V108" s="53"/>
      <c r="W108" s="53" t="n">
        <f aca="false">ROUND(D108*S108,2)</f>
        <v>0</v>
      </c>
      <c r="X108" s="53" t="n">
        <f aca="false">ROUND(D108*T108,2)</f>
        <v>0</v>
      </c>
      <c r="Y108" s="50"/>
    </row>
    <row r="109" customFormat="false" ht="15.75" hidden="false" customHeight="false" outlineLevel="0" collapsed="false">
      <c r="A109" s="46" t="s">
        <v>64</v>
      </c>
      <c r="B109" s="47"/>
      <c r="C109" s="48"/>
      <c r="D109" s="49"/>
      <c r="E109" s="49"/>
      <c r="F109" s="50" t="n">
        <f aca="false">ROUND(E109*ROUND(D109,2),2)</f>
        <v>0</v>
      </c>
      <c r="G109" s="51" t="s">
        <v>52</v>
      </c>
      <c r="H109" s="52" t="n">
        <f aca="false">KoeffForPrice</f>
        <v>0</v>
      </c>
      <c r="I109" s="53" t="n">
        <f aca="false">ROUND(E109*H109,2)</f>
        <v>0</v>
      </c>
      <c r="J109" s="50" t="n">
        <f aca="false">ROUND(I109*ROUND(D109,2),2)</f>
        <v>0</v>
      </c>
      <c r="L109" s="32"/>
      <c r="P109" s="2" t="s">
        <v>53</v>
      </c>
      <c r="S109" s="54"/>
      <c r="T109" s="55"/>
      <c r="U109" s="56"/>
      <c r="V109" s="53"/>
      <c r="W109" s="53" t="n">
        <f aca="false">ROUND(D109*S109,2)</f>
        <v>0</v>
      </c>
      <c r="X109" s="53" t="n">
        <f aca="false">ROUND(D109*T109,2)</f>
        <v>0</v>
      </c>
      <c r="Y109" s="50"/>
    </row>
    <row r="110" customFormat="false" ht="15.75" hidden="false" customHeight="false" outlineLevel="0" collapsed="false">
      <c r="A110" s="46" t="s">
        <v>65</v>
      </c>
      <c r="B110" s="47"/>
      <c r="C110" s="48"/>
      <c r="D110" s="49"/>
      <c r="E110" s="49"/>
      <c r="F110" s="50" t="n">
        <f aca="false">ROUND(E110*ROUND(D110,2),2)</f>
        <v>0</v>
      </c>
      <c r="G110" s="51" t="s">
        <v>52</v>
      </c>
      <c r="H110" s="52" t="n">
        <f aca="false">KoeffForPrice</f>
        <v>0</v>
      </c>
      <c r="I110" s="53" t="n">
        <f aca="false">ROUND(E110*H110,2)</f>
        <v>0</v>
      </c>
      <c r="J110" s="50" t="n">
        <f aca="false">ROUND(I110*ROUND(D110,2),2)</f>
        <v>0</v>
      </c>
      <c r="L110" s="32"/>
      <c r="P110" s="2" t="s">
        <v>53</v>
      </c>
      <c r="S110" s="54"/>
      <c r="T110" s="55"/>
      <c r="U110" s="56"/>
      <c r="V110" s="53"/>
      <c r="W110" s="53" t="n">
        <f aca="false">ROUND(D110*S110,2)</f>
        <v>0</v>
      </c>
      <c r="X110" s="53" t="n">
        <f aca="false">ROUND(D110*T110,2)</f>
        <v>0</v>
      </c>
      <c r="Y110" s="50"/>
    </row>
    <row r="111" customFormat="false" ht="15.75" hidden="false" customHeight="false" outlineLevel="0" collapsed="false">
      <c r="A111" s="46" t="s">
        <v>66</v>
      </c>
      <c r="B111" s="47"/>
      <c r="C111" s="48"/>
      <c r="D111" s="49"/>
      <c r="E111" s="49"/>
      <c r="F111" s="50" t="n">
        <f aca="false">ROUND(E111*ROUND(D111,2),2)</f>
        <v>0</v>
      </c>
      <c r="G111" s="51" t="s">
        <v>52</v>
      </c>
      <c r="H111" s="52" t="n">
        <f aca="false">KoeffForPrice</f>
        <v>0</v>
      </c>
      <c r="I111" s="53" t="n">
        <f aca="false">ROUND(E111*H111,2)</f>
        <v>0</v>
      </c>
      <c r="J111" s="50" t="n">
        <f aca="false">ROUND(I111*ROUND(D111,2),2)</f>
        <v>0</v>
      </c>
      <c r="L111" s="32"/>
      <c r="P111" s="2" t="s">
        <v>53</v>
      </c>
      <c r="S111" s="54"/>
      <c r="T111" s="55"/>
      <c r="U111" s="56"/>
      <c r="V111" s="53"/>
      <c r="W111" s="53" t="n">
        <f aca="false">ROUND(D111*S111,2)</f>
        <v>0</v>
      </c>
      <c r="X111" s="53" t="n">
        <f aca="false">ROUND(D111*T111,2)</f>
        <v>0</v>
      </c>
      <c r="Y111" s="50"/>
    </row>
    <row r="112" customFormat="false" ht="15.75" hidden="false" customHeight="false" outlineLevel="0" collapsed="false">
      <c r="A112" s="46" t="s">
        <v>67</v>
      </c>
      <c r="B112" s="47"/>
      <c r="C112" s="48"/>
      <c r="D112" s="49"/>
      <c r="E112" s="49"/>
      <c r="F112" s="50" t="n">
        <f aca="false">ROUND(E112*ROUND(D112,2),2)</f>
        <v>0</v>
      </c>
      <c r="G112" s="51" t="s">
        <v>52</v>
      </c>
      <c r="H112" s="52" t="n">
        <f aca="false">KoeffForPrice</f>
        <v>0</v>
      </c>
      <c r="I112" s="53" t="n">
        <f aca="false">ROUND(E112*H112,2)</f>
        <v>0</v>
      </c>
      <c r="J112" s="50" t="n">
        <f aca="false">ROUND(I112*ROUND(D112,2),2)</f>
        <v>0</v>
      </c>
      <c r="L112" s="32"/>
      <c r="P112" s="2" t="s">
        <v>53</v>
      </c>
      <c r="S112" s="54"/>
      <c r="T112" s="55"/>
      <c r="U112" s="56"/>
      <c r="V112" s="53"/>
      <c r="W112" s="53" t="n">
        <f aca="false">ROUND(D112*S112,2)</f>
        <v>0</v>
      </c>
      <c r="X112" s="53" t="n">
        <f aca="false">ROUND(D112*T112,2)</f>
        <v>0</v>
      </c>
      <c r="Y112" s="50"/>
    </row>
    <row r="113" customFormat="false" ht="15.75" hidden="true" customHeight="false" outlineLevel="0" collapsed="false">
      <c r="A113" s="57"/>
      <c r="B113" s="58"/>
      <c r="C113" s="58"/>
      <c r="D113" s="58"/>
      <c r="E113" s="58"/>
      <c r="F113" s="59"/>
      <c r="G113" s="60"/>
      <c r="H113" s="58"/>
      <c r="I113" s="58"/>
      <c r="J113" s="61"/>
      <c r="L113" s="32"/>
      <c r="P113" s="2" t="s">
        <v>68</v>
      </c>
      <c r="S113" s="62"/>
      <c r="T113" s="63"/>
      <c r="U113" s="63"/>
      <c r="V113" s="63"/>
      <c r="W113" s="63"/>
      <c r="X113" s="63"/>
      <c r="Y113" s="64"/>
    </row>
    <row r="114" customFormat="false" ht="15.75" hidden="false" customHeight="false" outlineLevel="0" collapsed="false">
      <c r="A114" s="65" t="s">
        <v>69</v>
      </c>
      <c r="B114" s="66"/>
      <c r="C114" s="66"/>
      <c r="D114" s="66"/>
      <c r="E114" s="66"/>
      <c r="F114" s="67" t="n">
        <f aca="false">SUM(F97:F113)</f>
        <v>0</v>
      </c>
      <c r="G114" s="68"/>
      <c r="H114" s="65" t="s">
        <v>69</v>
      </c>
      <c r="I114" s="66"/>
      <c r="J114" s="67" t="n">
        <f aca="false">SUM(J97:J113)</f>
        <v>0</v>
      </c>
      <c r="L114" s="32"/>
      <c r="P114" s="2" t="s">
        <v>70</v>
      </c>
      <c r="S114" s="69"/>
      <c r="T114" s="69"/>
      <c r="U114" s="69"/>
      <c r="V114" s="69"/>
      <c r="W114" s="70" t="n">
        <f aca="false">SUM(W97:W113)</f>
        <v>0</v>
      </c>
      <c r="X114" s="70" t="n">
        <f aca="false">SUM(X97:X113)</f>
        <v>0</v>
      </c>
      <c r="Y114" s="70" t="n">
        <f aca="false">SUM(Y97:Y113)</f>
        <v>0</v>
      </c>
    </row>
    <row r="115" customFormat="false" ht="15.75" hidden="false" customHeight="false" outlineLevel="0" collapsed="false">
      <c r="A115" s="71" t="s">
        <v>71</v>
      </c>
      <c r="B115" s="72"/>
      <c r="C115" s="72"/>
      <c r="D115" s="72"/>
      <c r="E115" s="72"/>
      <c r="F115" s="73" t="n">
        <f aca="false">SUMIF(P97:P113,"pr",F97:F113)</f>
        <v>0</v>
      </c>
      <c r="G115" s="74"/>
      <c r="H115" s="71" t="s">
        <v>71</v>
      </c>
      <c r="I115" s="72"/>
      <c r="J115" s="73" t="n">
        <f aca="false">SUMIF(P97:P113,"pr",J97:J113)</f>
        <v>0</v>
      </c>
      <c r="L115" s="32"/>
      <c r="P115" s="2" t="s">
        <v>72</v>
      </c>
    </row>
    <row r="116" customFormat="false" ht="15.75" hidden="false" customHeight="false" outlineLevel="0" collapsed="false">
      <c r="A116" s="71" t="s">
        <v>73</v>
      </c>
      <c r="B116" s="72"/>
      <c r="C116" s="72"/>
      <c r="D116" s="72"/>
      <c r="E116" s="72"/>
      <c r="F116" s="73" t="n">
        <f aca="false">SUMIF(P97:P113,"mat",F97:F113)+SUMIF(P97:P113,"meh",F97:F113)</f>
        <v>0</v>
      </c>
      <c r="G116" s="74"/>
      <c r="H116" s="71" t="s">
        <v>73</v>
      </c>
      <c r="I116" s="72"/>
      <c r="J116" s="73" t="n">
        <f aca="false">SUMIF(P97:P113,"mat",J97:J113)+SUMIF(P97:P113,"meh",J97:J113)</f>
        <v>0</v>
      </c>
      <c r="L116" s="32"/>
      <c r="P116" s="2" t="s">
        <v>74</v>
      </c>
    </row>
    <row r="117" customFormat="false" ht="15.75" hidden="false" customHeight="false" outlineLevel="0" collapsed="false">
      <c r="A117" s="29"/>
      <c r="B117" s="29"/>
      <c r="C117" s="29"/>
      <c r="D117" s="29"/>
      <c r="E117" s="29"/>
      <c r="F117" s="29"/>
      <c r="G117" s="75"/>
      <c r="H117" s="29"/>
      <c r="I117" s="29"/>
      <c r="J117" s="76"/>
      <c r="L117" s="32"/>
      <c r="P117" s="2" t="s">
        <v>47</v>
      </c>
    </row>
    <row r="118" customFormat="false" ht="15.75" hidden="false" customHeight="false" outlineLevel="0" collapsed="false">
      <c r="A118" s="33" t="n">
        <v>6</v>
      </c>
      <c r="B118" s="34" t="s">
        <v>48</v>
      </c>
      <c r="C118" s="35"/>
      <c r="D118" s="35"/>
      <c r="E118" s="35"/>
      <c r="F118" s="35"/>
      <c r="G118" s="36"/>
      <c r="H118" s="35"/>
      <c r="I118" s="35"/>
      <c r="J118" s="35"/>
      <c r="L118" s="32"/>
      <c r="P118" s="2" t="s">
        <v>49</v>
      </c>
      <c r="S118" s="37"/>
      <c r="T118" s="37"/>
      <c r="U118" s="37"/>
      <c r="V118" s="37"/>
      <c r="W118" s="37"/>
      <c r="X118" s="37"/>
      <c r="Y118" s="37"/>
    </row>
    <row r="119" customFormat="false" ht="15.75" hidden="true" customHeight="false" outlineLevel="0" collapsed="false">
      <c r="A119" s="38"/>
      <c r="B119" s="39"/>
      <c r="C119" s="39"/>
      <c r="D119" s="39"/>
      <c r="E119" s="39"/>
      <c r="F119" s="40"/>
      <c r="G119" s="41"/>
      <c r="H119" s="39"/>
      <c r="I119" s="39"/>
      <c r="J119" s="42"/>
      <c r="L119" s="32"/>
      <c r="P119" s="2" t="s">
        <v>50</v>
      </c>
      <c r="S119" s="43"/>
      <c r="T119" s="44"/>
      <c r="U119" s="44"/>
      <c r="V119" s="44"/>
      <c r="W119" s="44"/>
      <c r="X119" s="44"/>
      <c r="Y119" s="45"/>
    </row>
    <row r="120" customFormat="false" ht="15.75" hidden="false" customHeight="false" outlineLevel="0" collapsed="false">
      <c r="A120" s="46" t="s">
        <v>51</v>
      </c>
      <c r="B120" s="47"/>
      <c r="C120" s="48"/>
      <c r="D120" s="49"/>
      <c r="E120" s="49"/>
      <c r="F120" s="50" t="n">
        <f aca="false">ROUND(E120*ROUND(D120,2),2)</f>
        <v>0</v>
      </c>
      <c r="G120" s="51" t="s">
        <v>52</v>
      </c>
      <c r="H120" s="52" t="n">
        <f aca="false">KoeffForPrice</f>
        <v>0</v>
      </c>
      <c r="I120" s="53" t="n">
        <f aca="false">ROUND(E120*H120,2)</f>
        <v>0</v>
      </c>
      <c r="J120" s="50" t="n">
        <f aca="false">ROUND(I120*ROUND(D120,2),2)</f>
        <v>0</v>
      </c>
      <c r="L120" s="32"/>
      <c r="P120" s="2" t="s">
        <v>53</v>
      </c>
      <c r="S120" s="54"/>
      <c r="T120" s="55"/>
      <c r="U120" s="56"/>
      <c r="V120" s="53"/>
      <c r="W120" s="53" t="n">
        <f aca="false">ROUND(D120*S120,2)</f>
        <v>0</v>
      </c>
      <c r="X120" s="53" t="n">
        <f aca="false">ROUND(D120*T120,2)</f>
        <v>0</v>
      </c>
      <c r="Y120" s="50"/>
    </row>
    <row r="121" customFormat="false" ht="15.75" hidden="false" customHeight="false" outlineLevel="0" collapsed="false">
      <c r="A121" s="46" t="s">
        <v>54</v>
      </c>
      <c r="B121" s="47"/>
      <c r="C121" s="48"/>
      <c r="D121" s="49"/>
      <c r="E121" s="49"/>
      <c r="F121" s="50" t="n">
        <f aca="false">ROUND(E121*ROUND(D121,2),2)</f>
        <v>0</v>
      </c>
      <c r="G121" s="51" t="s">
        <v>52</v>
      </c>
      <c r="H121" s="52" t="n">
        <f aca="false">KoeffForPrice</f>
        <v>0</v>
      </c>
      <c r="I121" s="53" t="n">
        <f aca="false">ROUND(E121*H121,2)</f>
        <v>0</v>
      </c>
      <c r="J121" s="50" t="n">
        <f aca="false">ROUND(I121*ROUND(D121,2),2)</f>
        <v>0</v>
      </c>
      <c r="L121" s="32"/>
      <c r="P121" s="2" t="s">
        <v>53</v>
      </c>
      <c r="S121" s="54"/>
      <c r="T121" s="55"/>
      <c r="U121" s="56"/>
      <c r="V121" s="53"/>
      <c r="W121" s="53" t="n">
        <f aca="false">ROUND(D121*S121,2)</f>
        <v>0</v>
      </c>
      <c r="X121" s="53" t="n">
        <f aca="false">ROUND(D121*T121,2)</f>
        <v>0</v>
      </c>
      <c r="Y121" s="50"/>
    </row>
    <row r="122" customFormat="false" ht="15.75" hidden="false" customHeight="false" outlineLevel="0" collapsed="false">
      <c r="A122" s="46" t="s">
        <v>55</v>
      </c>
      <c r="B122" s="47"/>
      <c r="C122" s="48"/>
      <c r="D122" s="49"/>
      <c r="E122" s="49"/>
      <c r="F122" s="50" t="n">
        <f aca="false">ROUND(E122*ROUND(D122,2),2)</f>
        <v>0</v>
      </c>
      <c r="G122" s="51" t="s">
        <v>52</v>
      </c>
      <c r="H122" s="52" t="n">
        <f aca="false">KoeffForPrice</f>
        <v>0</v>
      </c>
      <c r="I122" s="53" t="n">
        <f aca="false">ROUND(E122*H122,2)</f>
        <v>0</v>
      </c>
      <c r="J122" s="50" t="n">
        <f aca="false">ROUND(I122*ROUND(D122,2),2)</f>
        <v>0</v>
      </c>
      <c r="L122" s="32"/>
      <c r="P122" s="2" t="s">
        <v>53</v>
      </c>
      <c r="S122" s="54"/>
      <c r="T122" s="55"/>
      <c r="U122" s="56"/>
      <c r="V122" s="53"/>
      <c r="W122" s="53" t="n">
        <f aca="false">ROUND(D122*S122,2)</f>
        <v>0</v>
      </c>
      <c r="X122" s="53" t="n">
        <f aca="false">ROUND(D122*T122,2)</f>
        <v>0</v>
      </c>
      <c r="Y122" s="50"/>
    </row>
    <row r="123" customFormat="false" ht="15.75" hidden="false" customHeight="false" outlineLevel="0" collapsed="false">
      <c r="A123" s="46" t="s">
        <v>56</v>
      </c>
      <c r="B123" s="47"/>
      <c r="C123" s="48"/>
      <c r="D123" s="49"/>
      <c r="E123" s="49"/>
      <c r="F123" s="50" t="n">
        <f aca="false">ROUND(E123*ROUND(D123,2),2)</f>
        <v>0</v>
      </c>
      <c r="G123" s="51" t="s">
        <v>52</v>
      </c>
      <c r="H123" s="52" t="n">
        <f aca="false">KoeffForPrice</f>
        <v>0</v>
      </c>
      <c r="I123" s="53" t="n">
        <f aca="false">ROUND(E123*H123,2)</f>
        <v>0</v>
      </c>
      <c r="J123" s="50" t="n">
        <f aca="false">ROUND(I123*ROUND(D123,2),2)</f>
        <v>0</v>
      </c>
      <c r="L123" s="32"/>
      <c r="P123" s="2" t="s">
        <v>53</v>
      </c>
      <c r="S123" s="54"/>
      <c r="T123" s="55"/>
      <c r="U123" s="56"/>
      <c r="V123" s="53"/>
      <c r="W123" s="53" t="n">
        <f aca="false">ROUND(D123*S123,2)</f>
        <v>0</v>
      </c>
      <c r="X123" s="53" t="n">
        <f aca="false">ROUND(D123*T123,2)</f>
        <v>0</v>
      </c>
      <c r="Y123" s="50"/>
    </row>
    <row r="124" customFormat="false" ht="15.75" hidden="false" customHeight="false" outlineLevel="0" collapsed="false">
      <c r="A124" s="46" t="s">
        <v>57</v>
      </c>
      <c r="B124" s="47"/>
      <c r="C124" s="48"/>
      <c r="D124" s="49"/>
      <c r="E124" s="49"/>
      <c r="F124" s="50" t="n">
        <f aca="false">ROUND(E124*ROUND(D124,2),2)</f>
        <v>0</v>
      </c>
      <c r="G124" s="51" t="s">
        <v>52</v>
      </c>
      <c r="H124" s="52" t="n">
        <f aca="false">KoeffForPrice</f>
        <v>0</v>
      </c>
      <c r="I124" s="53" t="n">
        <f aca="false">ROUND(E124*H124,2)</f>
        <v>0</v>
      </c>
      <c r="J124" s="50" t="n">
        <f aca="false">ROUND(I124*ROUND(D124,2),2)</f>
        <v>0</v>
      </c>
      <c r="L124" s="32"/>
      <c r="P124" s="2" t="s">
        <v>53</v>
      </c>
      <c r="S124" s="54"/>
      <c r="T124" s="55"/>
      <c r="U124" s="56"/>
      <c r="V124" s="53"/>
      <c r="W124" s="53" t="n">
        <f aca="false">ROUND(D124*S124,2)</f>
        <v>0</v>
      </c>
      <c r="X124" s="53" t="n">
        <f aca="false">ROUND(D124*T124,2)</f>
        <v>0</v>
      </c>
      <c r="Y124" s="50"/>
    </row>
    <row r="125" customFormat="false" ht="15.75" hidden="false" customHeight="false" outlineLevel="0" collapsed="false">
      <c r="A125" s="46" t="s">
        <v>58</v>
      </c>
      <c r="B125" s="47"/>
      <c r="C125" s="48"/>
      <c r="D125" s="49"/>
      <c r="E125" s="49"/>
      <c r="F125" s="50" t="n">
        <f aca="false">ROUND(E125*ROUND(D125,2),2)</f>
        <v>0</v>
      </c>
      <c r="G125" s="51" t="s">
        <v>52</v>
      </c>
      <c r="H125" s="52" t="n">
        <f aca="false">KoeffForPrice</f>
        <v>0</v>
      </c>
      <c r="I125" s="53" t="n">
        <f aca="false">ROUND(E125*H125,2)</f>
        <v>0</v>
      </c>
      <c r="J125" s="50" t="n">
        <f aca="false">ROUND(I125*ROUND(D125,2),2)</f>
        <v>0</v>
      </c>
      <c r="L125" s="32"/>
      <c r="P125" s="2" t="s">
        <v>53</v>
      </c>
      <c r="S125" s="54"/>
      <c r="T125" s="55"/>
      <c r="U125" s="56"/>
      <c r="V125" s="53"/>
      <c r="W125" s="53" t="n">
        <f aca="false">ROUND(D125*S125,2)</f>
        <v>0</v>
      </c>
      <c r="X125" s="53" t="n">
        <f aca="false">ROUND(D125*T125,2)</f>
        <v>0</v>
      </c>
      <c r="Y125" s="50"/>
    </row>
    <row r="126" customFormat="false" ht="15.75" hidden="false" customHeight="false" outlineLevel="0" collapsed="false">
      <c r="A126" s="46" t="s">
        <v>59</v>
      </c>
      <c r="B126" s="47"/>
      <c r="C126" s="48"/>
      <c r="D126" s="49"/>
      <c r="E126" s="49"/>
      <c r="F126" s="50" t="n">
        <f aca="false">ROUND(E126*ROUND(D126,2),2)</f>
        <v>0</v>
      </c>
      <c r="G126" s="51" t="s">
        <v>52</v>
      </c>
      <c r="H126" s="52" t="n">
        <f aca="false">KoeffForPrice</f>
        <v>0</v>
      </c>
      <c r="I126" s="53" t="n">
        <f aca="false">ROUND(E126*H126,2)</f>
        <v>0</v>
      </c>
      <c r="J126" s="50" t="n">
        <f aca="false">ROUND(I126*ROUND(D126,2),2)</f>
        <v>0</v>
      </c>
      <c r="L126" s="32"/>
      <c r="P126" s="2" t="s">
        <v>53</v>
      </c>
      <c r="S126" s="54"/>
      <c r="T126" s="55"/>
      <c r="U126" s="56"/>
      <c r="V126" s="53"/>
      <c r="W126" s="53" t="n">
        <f aca="false">ROUND(D126*S126,2)</f>
        <v>0</v>
      </c>
      <c r="X126" s="53" t="n">
        <f aca="false">ROUND(D126*T126,2)</f>
        <v>0</v>
      </c>
      <c r="Y126" s="50"/>
    </row>
    <row r="127" customFormat="false" ht="15.75" hidden="false" customHeight="false" outlineLevel="0" collapsed="false">
      <c r="A127" s="46" t="s">
        <v>60</v>
      </c>
      <c r="B127" s="47"/>
      <c r="C127" s="48"/>
      <c r="D127" s="49"/>
      <c r="E127" s="49"/>
      <c r="F127" s="50" t="n">
        <f aca="false">ROUND(E127*ROUND(D127,2),2)</f>
        <v>0</v>
      </c>
      <c r="G127" s="51" t="s">
        <v>52</v>
      </c>
      <c r="H127" s="52" t="n">
        <f aca="false">KoeffForPrice</f>
        <v>0</v>
      </c>
      <c r="I127" s="53" t="n">
        <f aca="false">ROUND(E127*H127,2)</f>
        <v>0</v>
      </c>
      <c r="J127" s="50" t="n">
        <f aca="false">ROUND(I127*ROUND(D127,2),2)</f>
        <v>0</v>
      </c>
      <c r="L127" s="32"/>
      <c r="P127" s="2" t="s">
        <v>53</v>
      </c>
      <c r="S127" s="54"/>
      <c r="T127" s="55"/>
      <c r="U127" s="56"/>
      <c r="V127" s="53"/>
      <c r="W127" s="53" t="n">
        <f aca="false">ROUND(D127*S127,2)</f>
        <v>0</v>
      </c>
      <c r="X127" s="53" t="n">
        <f aca="false">ROUND(D127*T127,2)</f>
        <v>0</v>
      </c>
      <c r="Y127" s="50"/>
    </row>
    <row r="128" customFormat="false" ht="15.75" hidden="false" customHeight="false" outlineLevel="0" collapsed="false">
      <c r="A128" s="46" t="s">
        <v>61</v>
      </c>
      <c r="B128" s="47"/>
      <c r="C128" s="48"/>
      <c r="D128" s="49"/>
      <c r="E128" s="49"/>
      <c r="F128" s="50" t="n">
        <f aca="false">ROUND(E128*ROUND(D128,2),2)</f>
        <v>0</v>
      </c>
      <c r="G128" s="51" t="s">
        <v>52</v>
      </c>
      <c r="H128" s="52" t="n">
        <f aca="false">KoeffForPrice</f>
        <v>0</v>
      </c>
      <c r="I128" s="53" t="n">
        <f aca="false">ROUND(E128*H128,2)</f>
        <v>0</v>
      </c>
      <c r="J128" s="50" t="n">
        <f aca="false">ROUND(I128*ROUND(D128,2),2)</f>
        <v>0</v>
      </c>
      <c r="L128" s="32"/>
      <c r="P128" s="2" t="s">
        <v>53</v>
      </c>
      <c r="S128" s="54"/>
      <c r="T128" s="55"/>
      <c r="U128" s="56"/>
      <c r="V128" s="53"/>
      <c r="W128" s="53" t="n">
        <f aca="false">ROUND(D128*S128,2)</f>
        <v>0</v>
      </c>
      <c r="X128" s="53" t="n">
        <f aca="false">ROUND(D128*T128,2)</f>
        <v>0</v>
      </c>
      <c r="Y128" s="50"/>
    </row>
    <row r="129" customFormat="false" ht="15.75" hidden="false" customHeight="false" outlineLevel="0" collapsed="false">
      <c r="A129" s="46" t="s">
        <v>62</v>
      </c>
      <c r="B129" s="47"/>
      <c r="C129" s="48"/>
      <c r="D129" s="49"/>
      <c r="E129" s="49"/>
      <c r="F129" s="50" t="n">
        <f aca="false">ROUND(E129*ROUND(D129,2),2)</f>
        <v>0</v>
      </c>
      <c r="G129" s="51" t="s">
        <v>52</v>
      </c>
      <c r="H129" s="52" t="n">
        <f aca="false">KoeffForPrice</f>
        <v>0</v>
      </c>
      <c r="I129" s="53" t="n">
        <f aca="false">ROUND(E129*H129,2)</f>
        <v>0</v>
      </c>
      <c r="J129" s="50" t="n">
        <f aca="false">ROUND(I129*ROUND(D129,2),2)</f>
        <v>0</v>
      </c>
      <c r="L129" s="32"/>
      <c r="P129" s="2" t="s">
        <v>53</v>
      </c>
      <c r="S129" s="54"/>
      <c r="T129" s="55"/>
      <c r="U129" s="56"/>
      <c r="V129" s="53"/>
      <c r="W129" s="53" t="n">
        <f aca="false">ROUND(D129*S129,2)</f>
        <v>0</v>
      </c>
      <c r="X129" s="53" t="n">
        <f aca="false">ROUND(D129*T129,2)</f>
        <v>0</v>
      </c>
      <c r="Y129" s="50"/>
    </row>
    <row r="130" customFormat="false" ht="15.75" hidden="false" customHeight="false" outlineLevel="0" collapsed="false">
      <c r="A130" s="46" t="s">
        <v>63</v>
      </c>
      <c r="B130" s="47"/>
      <c r="C130" s="48"/>
      <c r="D130" s="49"/>
      <c r="E130" s="49"/>
      <c r="F130" s="50" t="n">
        <f aca="false">ROUND(E130*ROUND(D130,2),2)</f>
        <v>0</v>
      </c>
      <c r="G130" s="51" t="s">
        <v>52</v>
      </c>
      <c r="H130" s="52" t="n">
        <f aca="false">KoeffForPrice</f>
        <v>0</v>
      </c>
      <c r="I130" s="53" t="n">
        <f aca="false">ROUND(E130*H130,2)</f>
        <v>0</v>
      </c>
      <c r="J130" s="50" t="n">
        <f aca="false">ROUND(I130*ROUND(D130,2),2)</f>
        <v>0</v>
      </c>
      <c r="L130" s="32"/>
      <c r="P130" s="2" t="s">
        <v>53</v>
      </c>
      <c r="S130" s="54"/>
      <c r="T130" s="55"/>
      <c r="U130" s="56"/>
      <c r="V130" s="53"/>
      <c r="W130" s="53" t="n">
        <f aca="false">ROUND(D130*S130,2)</f>
        <v>0</v>
      </c>
      <c r="X130" s="53" t="n">
        <f aca="false">ROUND(D130*T130,2)</f>
        <v>0</v>
      </c>
      <c r="Y130" s="50"/>
    </row>
    <row r="131" customFormat="false" ht="15.75" hidden="false" customHeight="false" outlineLevel="0" collapsed="false">
      <c r="A131" s="46" t="s">
        <v>64</v>
      </c>
      <c r="B131" s="47"/>
      <c r="C131" s="48"/>
      <c r="D131" s="49"/>
      <c r="E131" s="49"/>
      <c r="F131" s="50" t="n">
        <f aca="false">ROUND(E131*ROUND(D131,2),2)</f>
        <v>0</v>
      </c>
      <c r="G131" s="51" t="s">
        <v>52</v>
      </c>
      <c r="H131" s="52" t="n">
        <f aca="false">KoeffForPrice</f>
        <v>0</v>
      </c>
      <c r="I131" s="53" t="n">
        <f aca="false">ROUND(E131*H131,2)</f>
        <v>0</v>
      </c>
      <c r="J131" s="50" t="n">
        <f aca="false">ROUND(I131*ROUND(D131,2),2)</f>
        <v>0</v>
      </c>
      <c r="L131" s="32"/>
      <c r="P131" s="2" t="s">
        <v>53</v>
      </c>
      <c r="S131" s="54"/>
      <c r="T131" s="55"/>
      <c r="U131" s="56"/>
      <c r="V131" s="53"/>
      <c r="W131" s="53" t="n">
        <f aca="false">ROUND(D131*S131,2)</f>
        <v>0</v>
      </c>
      <c r="X131" s="53" t="n">
        <f aca="false">ROUND(D131*T131,2)</f>
        <v>0</v>
      </c>
      <c r="Y131" s="50"/>
    </row>
    <row r="132" customFormat="false" ht="15.75" hidden="false" customHeight="false" outlineLevel="0" collapsed="false">
      <c r="A132" s="46" t="s">
        <v>65</v>
      </c>
      <c r="B132" s="47"/>
      <c r="C132" s="48"/>
      <c r="D132" s="49"/>
      <c r="E132" s="49"/>
      <c r="F132" s="50" t="n">
        <f aca="false">ROUND(E132*ROUND(D132,2),2)</f>
        <v>0</v>
      </c>
      <c r="G132" s="51" t="s">
        <v>52</v>
      </c>
      <c r="H132" s="52" t="n">
        <f aca="false">KoeffForPrice</f>
        <v>0</v>
      </c>
      <c r="I132" s="53" t="n">
        <f aca="false">ROUND(E132*H132,2)</f>
        <v>0</v>
      </c>
      <c r="J132" s="50" t="n">
        <f aca="false">ROUND(I132*ROUND(D132,2),2)</f>
        <v>0</v>
      </c>
      <c r="L132" s="32"/>
      <c r="P132" s="2" t="s">
        <v>53</v>
      </c>
      <c r="S132" s="54"/>
      <c r="T132" s="55"/>
      <c r="U132" s="56"/>
      <c r="V132" s="53"/>
      <c r="W132" s="53" t="n">
        <f aca="false">ROUND(D132*S132,2)</f>
        <v>0</v>
      </c>
      <c r="X132" s="53" t="n">
        <f aca="false">ROUND(D132*T132,2)</f>
        <v>0</v>
      </c>
      <c r="Y132" s="50"/>
    </row>
    <row r="133" customFormat="false" ht="15.75" hidden="false" customHeight="false" outlineLevel="0" collapsed="false">
      <c r="A133" s="46" t="s">
        <v>66</v>
      </c>
      <c r="B133" s="47"/>
      <c r="C133" s="48"/>
      <c r="D133" s="49"/>
      <c r="E133" s="49"/>
      <c r="F133" s="50" t="n">
        <f aca="false">ROUND(E133*ROUND(D133,2),2)</f>
        <v>0</v>
      </c>
      <c r="G133" s="51" t="s">
        <v>52</v>
      </c>
      <c r="H133" s="52" t="n">
        <f aca="false">KoeffForPrice</f>
        <v>0</v>
      </c>
      <c r="I133" s="53" t="n">
        <f aca="false">ROUND(E133*H133,2)</f>
        <v>0</v>
      </c>
      <c r="J133" s="50" t="n">
        <f aca="false">ROUND(I133*ROUND(D133,2),2)</f>
        <v>0</v>
      </c>
      <c r="L133" s="32"/>
      <c r="P133" s="2" t="s">
        <v>53</v>
      </c>
      <c r="S133" s="54"/>
      <c r="T133" s="55"/>
      <c r="U133" s="56"/>
      <c r="V133" s="53"/>
      <c r="W133" s="53" t="n">
        <f aca="false">ROUND(D133*S133,2)</f>
        <v>0</v>
      </c>
      <c r="X133" s="53" t="n">
        <f aca="false">ROUND(D133*T133,2)</f>
        <v>0</v>
      </c>
      <c r="Y133" s="50"/>
    </row>
    <row r="134" customFormat="false" ht="15.75" hidden="false" customHeight="false" outlineLevel="0" collapsed="false">
      <c r="A134" s="46" t="s">
        <v>67</v>
      </c>
      <c r="B134" s="47"/>
      <c r="C134" s="48"/>
      <c r="D134" s="49"/>
      <c r="E134" s="49"/>
      <c r="F134" s="50" t="n">
        <f aca="false">ROUND(E134*ROUND(D134,2),2)</f>
        <v>0</v>
      </c>
      <c r="G134" s="51" t="s">
        <v>52</v>
      </c>
      <c r="H134" s="52" t="n">
        <f aca="false">KoeffForPrice</f>
        <v>0</v>
      </c>
      <c r="I134" s="53" t="n">
        <f aca="false">ROUND(E134*H134,2)</f>
        <v>0</v>
      </c>
      <c r="J134" s="50" t="n">
        <f aca="false">ROUND(I134*ROUND(D134,2),2)</f>
        <v>0</v>
      </c>
      <c r="L134" s="32"/>
      <c r="P134" s="2" t="s">
        <v>53</v>
      </c>
      <c r="S134" s="54"/>
      <c r="T134" s="55"/>
      <c r="U134" s="56"/>
      <c r="V134" s="53"/>
      <c r="W134" s="53" t="n">
        <f aca="false">ROUND(D134*S134,2)</f>
        <v>0</v>
      </c>
      <c r="X134" s="53" t="n">
        <f aca="false">ROUND(D134*T134,2)</f>
        <v>0</v>
      </c>
      <c r="Y134" s="50"/>
    </row>
    <row r="135" customFormat="false" ht="15.75" hidden="true" customHeight="false" outlineLevel="0" collapsed="false">
      <c r="A135" s="57"/>
      <c r="B135" s="58"/>
      <c r="C135" s="58"/>
      <c r="D135" s="58"/>
      <c r="E135" s="58"/>
      <c r="F135" s="59"/>
      <c r="G135" s="60"/>
      <c r="H135" s="58"/>
      <c r="I135" s="58"/>
      <c r="J135" s="61"/>
      <c r="L135" s="32"/>
      <c r="P135" s="2" t="s">
        <v>68</v>
      </c>
      <c r="S135" s="62"/>
      <c r="T135" s="63"/>
      <c r="U135" s="63"/>
      <c r="V135" s="63"/>
      <c r="W135" s="63"/>
      <c r="X135" s="63"/>
      <c r="Y135" s="64"/>
    </row>
    <row r="136" customFormat="false" ht="15.75" hidden="false" customHeight="false" outlineLevel="0" collapsed="false">
      <c r="A136" s="65" t="s">
        <v>69</v>
      </c>
      <c r="B136" s="66"/>
      <c r="C136" s="66"/>
      <c r="D136" s="66"/>
      <c r="E136" s="66"/>
      <c r="F136" s="67" t="n">
        <f aca="false">SUM(F119:F135)</f>
        <v>0</v>
      </c>
      <c r="G136" s="68"/>
      <c r="H136" s="65" t="s">
        <v>69</v>
      </c>
      <c r="I136" s="66"/>
      <c r="J136" s="67" t="n">
        <f aca="false">SUM(J119:J135)</f>
        <v>0</v>
      </c>
      <c r="L136" s="32"/>
      <c r="P136" s="2" t="s">
        <v>70</v>
      </c>
      <c r="S136" s="69"/>
      <c r="T136" s="69"/>
      <c r="U136" s="69"/>
      <c r="V136" s="69"/>
      <c r="W136" s="70" t="n">
        <f aca="false">SUM(W119:W135)</f>
        <v>0</v>
      </c>
      <c r="X136" s="70" t="n">
        <f aca="false">SUM(X119:X135)</f>
        <v>0</v>
      </c>
      <c r="Y136" s="70" t="n">
        <f aca="false">SUM(Y119:Y135)</f>
        <v>0</v>
      </c>
    </row>
    <row r="137" customFormat="false" ht="15.75" hidden="false" customHeight="false" outlineLevel="0" collapsed="false">
      <c r="A137" s="71" t="s">
        <v>71</v>
      </c>
      <c r="B137" s="72"/>
      <c r="C137" s="72"/>
      <c r="D137" s="72"/>
      <c r="E137" s="72"/>
      <c r="F137" s="73" t="n">
        <f aca="false">SUMIF(P119:P135,"pr",F119:F135)</f>
        <v>0</v>
      </c>
      <c r="G137" s="74"/>
      <c r="H137" s="71" t="s">
        <v>71</v>
      </c>
      <c r="I137" s="72"/>
      <c r="J137" s="73" t="n">
        <f aca="false">SUMIF(P119:P135,"pr",J119:J135)</f>
        <v>0</v>
      </c>
      <c r="L137" s="32"/>
      <c r="P137" s="2" t="s">
        <v>72</v>
      </c>
    </row>
    <row r="138" customFormat="false" ht="15.75" hidden="false" customHeight="false" outlineLevel="0" collapsed="false">
      <c r="A138" s="71" t="s">
        <v>73</v>
      </c>
      <c r="B138" s="72"/>
      <c r="C138" s="72"/>
      <c r="D138" s="72"/>
      <c r="E138" s="72"/>
      <c r="F138" s="73" t="n">
        <f aca="false">SUMIF(P119:P135,"mat",F119:F135)+SUMIF(P119:P135,"meh",F119:F135)</f>
        <v>0</v>
      </c>
      <c r="G138" s="74"/>
      <c r="H138" s="71" t="s">
        <v>73</v>
      </c>
      <c r="I138" s="72"/>
      <c r="J138" s="73" t="n">
        <f aca="false">SUMIF(P119:P135,"mat",J119:J135)+SUMIF(P119:P135,"meh",J119:J135)</f>
        <v>0</v>
      </c>
      <c r="L138" s="32"/>
      <c r="P138" s="2" t="s">
        <v>74</v>
      </c>
    </row>
    <row r="139" customFormat="false" ht="15.75" hidden="false" customHeight="false" outlineLevel="0" collapsed="false">
      <c r="A139" s="29"/>
      <c r="B139" s="29"/>
      <c r="C139" s="29"/>
      <c r="D139" s="29"/>
      <c r="E139" s="29"/>
      <c r="F139" s="29"/>
      <c r="G139" s="75"/>
      <c r="H139" s="29"/>
      <c r="I139" s="29"/>
      <c r="J139" s="76"/>
      <c r="L139" s="32"/>
      <c r="P139" s="2" t="s">
        <v>47</v>
      </c>
    </row>
    <row r="140" customFormat="false" ht="15.75" hidden="false" customHeight="false" outlineLevel="0" collapsed="false">
      <c r="A140" s="33" t="n">
        <v>7</v>
      </c>
      <c r="B140" s="34" t="s">
        <v>48</v>
      </c>
      <c r="C140" s="35"/>
      <c r="D140" s="35"/>
      <c r="E140" s="35"/>
      <c r="F140" s="35"/>
      <c r="G140" s="36"/>
      <c r="H140" s="35"/>
      <c r="I140" s="35"/>
      <c r="J140" s="35"/>
      <c r="L140" s="32"/>
      <c r="P140" s="2" t="s">
        <v>49</v>
      </c>
      <c r="S140" s="37"/>
      <c r="T140" s="37"/>
      <c r="U140" s="37"/>
      <c r="V140" s="37"/>
      <c r="W140" s="37"/>
      <c r="X140" s="37"/>
      <c r="Y140" s="37"/>
    </row>
    <row r="141" customFormat="false" ht="15.75" hidden="true" customHeight="false" outlineLevel="0" collapsed="false">
      <c r="A141" s="38"/>
      <c r="B141" s="39"/>
      <c r="C141" s="39"/>
      <c r="D141" s="39"/>
      <c r="E141" s="39"/>
      <c r="F141" s="40"/>
      <c r="G141" s="41"/>
      <c r="H141" s="39"/>
      <c r="I141" s="39"/>
      <c r="J141" s="42"/>
      <c r="L141" s="32"/>
      <c r="P141" s="2" t="s">
        <v>50</v>
      </c>
      <c r="S141" s="43"/>
      <c r="T141" s="44"/>
      <c r="U141" s="44"/>
      <c r="V141" s="44"/>
      <c r="W141" s="44"/>
      <c r="X141" s="44"/>
      <c r="Y141" s="45"/>
    </row>
    <row r="142" customFormat="false" ht="15.75" hidden="false" customHeight="false" outlineLevel="0" collapsed="false">
      <c r="A142" s="46" t="s">
        <v>51</v>
      </c>
      <c r="B142" s="47"/>
      <c r="C142" s="48"/>
      <c r="D142" s="49"/>
      <c r="E142" s="49"/>
      <c r="F142" s="50" t="n">
        <f aca="false">ROUND(E142*ROUND(D142,2),2)</f>
        <v>0</v>
      </c>
      <c r="G142" s="51" t="s">
        <v>52</v>
      </c>
      <c r="H142" s="52" t="n">
        <f aca="false">KoeffForPrice</f>
        <v>0</v>
      </c>
      <c r="I142" s="53" t="n">
        <f aca="false">ROUND(E142*H142,2)</f>
        <v>0</v>
      </c>
      <c r="J142" s="50" t="n">
        <f aca="false">ROUND(I142*ROUND(D142,2),2)</f>
        <v>0</v>
      </c>
      <c r="L142" s="32"/>
      <c r="P142" s="2" t="s">
        <v>53</v>
      </c>
      <c r="S142" s="54"/>
      <c r="T142" s="55"/>
      <c r="U142" s="56"/>
      <c r="V142" s="53"/>
      <c r="W142" s="53" t="n">
        <f aca="false">ROUND(D142*S142,2)</f>
        <v>0</v>
      </c>
      <c r="X142" s="53" t="n">
        <f aca="false">ROUND(D142*T142,2)</f>
        <v>0</v>
      </c>
      <c r="Y142" s="50"/>
    </row>
    <row r="143" customFormat="false" ht="15.75" hidden="false" customHeight="false" outlineLevel="0" collapsed="false">
      <c r="A143" s="46" t="s">
        <v>54</v>
      </c>
      <c r="B143" s="47"/>
      <c r="C143" s="48"/>
      <c r="D143" s="49"/>
      <c r="E143" s="49"/>
      <c r="F143" s="50" t="n">
        <f aca="false">ROUND(E143*ROUND(D143,2),2)</f>
        <v>0</v>
      </c>
      <c r="G143" s="51" t="s">
        <v>52</v>
      </c>
      <c r="H143" s="52" t="n">
        <f aca="false">KoeffForPrice</f>
        <v>0</v>
      </c>
      <c r="I143" s="53" t="n">
        <f aca="false">ROUND(E143*H143,2)</f>
        <v>0</v>
      </c>
      <c r="J143" s="50" t="n">
        <f aca="false">ROUND(I143*ROUND(D143,2),2)</f>
        <v>0</v>
      </c>
      <c r="L143" s="32"/>
      <c r="P143" s="2" t="s">
        <v>53</v>
      </c>
      <c r="S143" s="54"/>
      <c r="T143" s="55"/>
      <c r="U143" s="56"/>
      <c r="V143" s="53"/>
      <c r="W143" s="53" t="n">
        <f aca="false">ROUND(D143*S143,2)</f>
        <v>0</v>
      </c>
      <c r="X143" s="53" t="n">
        <f aca="false">ROUND(D143*T143,2)</f>
        <v>0</v>
      </c>
      <c r="Y143" s="50"/>
    </row>
    <row r="144" customFormat="false" ht="15.75" hidden="false" customHeight="false" outlineLevel="0" collapsed="false">
      <c r="A144" s="46" t="s">
        <v>55</v>
      </c>
      <c r="B144" s="47"/>
      <c r="C144" s="48"/>
      <c r="D144" s="49"/>
      <c r="E144" s="49"/>
      <c r="F144" s="50" t="n">
        <f aca="false">ROUND(E144*ROUND(D144,2),2)</f>
        <v>0</v>
      </c>
      <c r="G144" s="51" t="s">
        <v>52</v>
      </c>
      <c r="H144" s="52" t="n">
        <f aca="false">KoeffForPrice</f>
        <v>0</v>
      </c>
      <c r="I144" s="53" t="n">
        <f aca="false">ROUND(E144*H144,2)</f>
        <v>0</v>
      </c>
      <c r="J144" s="50" t="n">
        <f aca="false">ROUND(I144*ROUND(D144,2),2)</f>
        <v>0</v>
      </c>
      <c r="L144" s="32"/>
      <c r="P144" s="2" t="s">
        <v>53</v>
      </c>
      <c r="S144" s="54"/>
      <c r="T144" s="55"/>
      <c r="U144" s="56"/>
      <c r="V144" s="53"/>
      <c r="W144" s="53" t="n">
        <f aca="false">ROUND(D144*S144,2)</f>
        <v>0</v>
      </c>
      <c r="X144" s="53" t="n">
        <f aca="false">ROUND(D144*T144,2)</f>
        <v>0</v>
      </c>
      <c r="Y144" s="50"/>
    </row>
    <row r="145" customFormat="false" ht="15.75" hidden="false" customHeight="false" outlineLevel="0" collapsed="false">
      <c r="A145" s="46" t="s">
        <v>56</v>
      </c>
      <c r="B145" s="47"/>
      <c r="C145" s="48"/>
      <c r="D145" s="49"/>
      <c r="E145" s="49"/>
      <c r="F145" s="50" t="n">
        <f aca="false">ROUND(E145*ROUND(D145,2),2)</f>
        <v>0</v>
      </c>
      <c r="G145" s="51" t="s">
        <v>52</v>
      </c>
      <c r="H145" s="52" t="n">
        <f aca="false">KoeffForPrice</f>
        <v>0</v>
      </c>
      <c r="I145" s="53" t="n">
        <f aca="false">ROUND(E145*H145,2)</f>
        <v>0</v>
      </c>
      <c r="J145" s="50" t="n">
        <f aca="false">ROUND(I145*ROUND(D145,2),2)</f>
        <v>0</v>
      </c>
      <c r="L145" s="32"/>
      <c r="P145" s="2" t="s">
        <v>53</v>
      </c>
      <c r="S145" s="54"/>
      <c r="T145" s="55"/>
      <c r="U145" s="56"/>
      <c r="V145" s="53"/>
      <c r="W145" s="53" t="n">
        <f aca="false">ROUND(D145*S145,2)</f>
        <v>0</v>
      </c>
      <c r="X145" s="53" t="n">
        <f aca="false">ROUND(D145*T145,2)</f>
        <v>0</v>
      </c>
      <c r="Y145" s="50"/>
    </row>
    <row r="146" customFormat="false" ht="15.75" hidden="false" customHeight="false" outlineLevel="0" collapsed="false">
      <c r="A146" s="46" t="s">
        <v>57</v>
      </c>
      <c r="B146" s="47"/>
      <c r="C146" s="48"/>
      <c r="D146" s="49"/>
      <c r="E146" s="49"/>
      <c r="F146" s="50" t="n">
        <f aca="false">ROUND(E146*ROUND(D146,2),2)</f>
        <v>0</v>
      </c>
      <c r="G146" s="51" t="s">
        <v>52</v>
      </c>
      <c r="H146" s="52" t="n">
        <f aca="false">KoeffForPrice</f>
        <v>0</v>
      </c>
      <c r="I146" s="53" t="n">
        <f aca="false">ROUND(E146*H146,2)</f>
        <v>0</v>
      </c>
      <c r="J146" s="50" t="n">
        <f aca="false">ROUND(I146*ROUND(D146,2),2)</f>
        <v>0</v>
      </c>
      <c r="L146" s="32"/>
      <c r="P146" s="2" t="s">
        <v>53</v>
      </c>
      <c r="S146" s="54"/>
      <c r="T146" s="55"/>
      <c r="U146" s="56"/>
      <c r="V146" s="53"/>
      <c r="W146" s="53" t="n">
        <f aca="false">ROUND(D146*S146,2)</f>
        <v>0</v>
      </c>
      <c r="X146" s="53" t="n">
        <f aca="false">ROUND(D146*T146,2)</f>
        <v>0</v>
      </c>
      <c r="Y146" s="50"/>
    </row>
    <row r="147" customFormat="false" ht="15.75" hidden="false" customHeight="false" outlineLevel="0" collapsed="false">
      <c r="A147" s="46" t="s">
        <v>58</v>
      </c>
      <c r="B147" s="47"/>
      <c r="C147" s="48"/>
      <c r="D147" s="49"/>
      <c r="E147" s="49"/>
      <c r="F147" s="50" t="n">
        <f aca="false">ROUND(E147*ROUND(D147,2),2)</f>
        <v>0</v>
      </c>
      <c r="G147" s="51" t="s">
        <v>52</v>
      </c>
      <c r="H147" s="52" t="n">
        <f aca="false">KoeffForPrice</f>
        <v>0</v>
      </c>
      <c r="I147" s="53" t="n">
        <f aca="false">ROUND(E147*H147,2)</f>
        <v>0</v>
      </c>
      <c r="J147" s="50" t="n">
        <f aca="false">ROUND(I147*ROUND(D147,2),2)</f>
        <v>0</v>
      </c>
      <c r="L147" s="32"/>
      <c r="P147" s="2" t="s">
        <v>53</v>
      </c>
      <c r="S147" s="54"/>
      <c r="T147" s="55"/>
      <c r="U147" s="56"/>
      <c r="V147" s="53"/>
      <c r="W147" s="53" t="n">
        <f aca="false">ROUND(D147*S147,2)</f>
        <v>0</v>
      </c>
      <c r="X147" s="53" t="n">
        <f aca="false">ROUND(D147*T147,2)</f>
        <v>0</v>
      </c>
      <c r="Y147" s="50"/>
    </row>
    <row r="148" customFormat="false" ht="15.75" hidden="false" customHeight="false" outlineLevel="0" collapsed="false">
      <c r="A148" s="46" t="s">
        <v>59</v>
      </c>
      <c r="B148" s="47"/>
      <c r="C148" s="48"/>
      <c r="D148" s="49"/>
      <c r="E148" s="49"/>
      <c r="F148" s="50" t="n">
        <f aca="false">ROUND(E148*ROUND(D148,2),2)</f>
        <v>0</v>
      </c>
      <c r="G148" s="51" t="s">
        <v>52</v>
      </c>
      <c r="H148" s="52" t="n">
        <f aca="false">KoeffForPrice</f>
        <v>0</v>
      </c>
      <c r="I148" s="53" t="n">
        <f aca="false">ROUND(E148*H148,2)</f>
        <v>0</v>
      </c>
      <c r="J148" s="50" t="n">
        <f aca="false">ROUND(I148*ROUND(D148,2),2)</f>
        <v>0</v>
      </c>
      <c r="L148" s="32"/>
      <c r="P148" s="2" t="s">
        <v>53</v>
      </c>
      <c r="S148" s="54"/>
      <c r="T148" s="55"/>
      <c r="U148" s="56"/>
      <c r="V148" s="53"/>
      <c r="W148" s="53" t="n">
        <f aca="false">ROUND(D148*S148,2)</f>
        <v>0</v>
      </c>
      <c r="X148" s="53" t="n">
        <f aca="false">ROUND(D148*T148,2)</f>
        <v>0</v>
      </c>
      <c r="Y148" s="50"/>
    </row>
    <row r="149" customFormat="false" ht="15.75" hidden="false" customHeight="false" outlineLevel="0" collapsed="false">
      <c r="A149" s="46" t="s">
        <v>60</v>
      </c>
      <c r="B149" s="47"/>
      <c r="C149" s="48"/>
      <c r="D149" s="49"/>
      <c r="E149" s="49"/>
      <c r="F149" s="50" t="n">
        <f aca="false">ROUND(E149*ROUND(D149,2),2)</f>
        <v>0</v>
      </c>
      <c r="G149" s="51" t="s">
        <v>52</v>
      </c>
      <c r="H149" s="52" t="n">
        <f aca="false">KoeffForPrice</f>
        <v>0</v>
      </c>
      <c r="I149" s="53" t="n">
        <f aca="false">ROUND(E149*H149,2)</f>
        <v>0</v>
      </c>
      <c r="J149" s="50" t="n">
        <f aca="false">ROUND(I149*ROUND(D149,2),2)</f>
        <v>0</v>
      </c>
      <c r="L149" s="32"/>
      <c r="P149" s="2" t="s">
        <v>53</v>
      </c>
      <c r="S149" s="54"/>
      <c r="T149" s="55"/>
      <c r="U149" s="56"/>
      <c r="V149" s="53"/>
      <c r="W149" s="53" t="n">
        <f aca="false">ROUND(D149*S149,2)</f>
        <v>0</v>
      </c>
      <c r="X149" s="53" t="n">
        <f aca="false">ROUND(D149*T149,2)</f>
        <v>0</v>
      </c>
      <c r="Y149" s="50"/>
    </row>
    <row r="150" customFormat="false" ht="15.75" hidden="false" customHeight="false" outlineLevel="0" collapsed="false">
      <c r="A150" s="46" t="s">
        <v>61</v>
      </c>
      <c r="B150" s="47"/>
      <c r="C150" s="48"/>
      <c r="D150" s="49"/>
      <c r="E150" s="49"/>
      <c r="F150" s="50" t="n">
        <f aca="false">ROUND(E150*ROUND(D150,2),2)</f>
        <v>0</v>
      </c>
      <c r="G150" s="51" t="s">
        <v>52</v>
      </c>
      <c r="H150" s="52" t="n">
        <f aca="false">KoeffForPrice</f>
        <v>0</v>
      </c>
      <c r="I150" s="53" t="n">
        <f aca="false">ROUND(E150*H150,2)</f>
        <v>0</v>
      </c>
      <c r="J150" s="50" t="n">
        <f aca="false">ROUND(I150*ROUND(D150,2),2)</f>
        <v>0</v>
      </c>
      <c r="L150" s="32"/>
      <c r="P150" s="2" t="s">
        <v>53</v>
      </c>
      <c r="S150" s="54"/>
      <c r="T150" s="55"/>
      <c r="U150" s="56"/>
      <c r="V150" s="53"/>
      <c r="W150" s="53" t="n">
        <f aca="false">ROUND(D150*S150,2)</f>
        <v>0</v>
      </c>
      <c r="X150" s="53" t="n">
        <f aca="false">ROUND(D150*T150,2)</f>
        <v>0</v>
      </c>
      <c r="Y150" s="50"/>
    </row>
    <row r="151" customFormat="false" ht="15.75" hidden="false" customHeight="false" outlineLevel="0" collapsed="false">
      <c r="A151" s="46" t="s">
        <v>62</v>
      </c>
      <c r="B151" s="47"/>
      <c r="C151" s="48"/>
      <c r="D151" s="49"/>
      <c r="E151" s="49"/>
      <c r="F151" s="50" t="n">
        <f aca="false">ROUND(E151*ROUND(D151,2),2)</f>
        <v>0</v>
      </c>
      <c r="G151" s="51" t="s">
        <v>52</v>
      </c>
      <c r="H151" s="52" t="n">
        <f aca="false">KoeffForPrice</f>
        <v>0</v>
      </c>
      <c r="I151" s="53" t="n">
        <f aca="false">ROUND(E151*H151,2)</f>
        <v>0</v>
      </c>
      <c r="J151" s="50" t="n">
        <f aca="false">ROUND(I151*ROUND(D151,2),2)</f>
        <v>0</v>
      </c>
      <c r="L151" s="32"/>
      <c r="P151" s="2" t="s">
        <v>53</v>
      </c>
      <c r="S151" s="54"/>
      <c r="T151" s="55"/>
      <c r="U151" s="56"/>
      <c r="V151" s="53"/>
      <c r="W151" s="53" t="n">
        <f aca="false">ROUND(D151*S151,2)</f>
        <v>0</v>
      </c>
      <c r="X151" s="53" t="n">
        <f aca="false">ROUND(D151*T151,2)</f>
        <v>0</v>
      </c>
      <c r="Y151" s="50"/>
    </row>
    <row r="152" customFormat="false" ht="15.75" hidden="false" customHeight="false" outlineLevel="0" collapsed="false">
      <c r="A152" s="46" t="s">
        <v>63</v>
      </c>
      <c r="B152" s="47"/>
      <c r="C152" s="48"/>
      <c r="D152" s="49"/>
      <c r="E152" s="49"/>
      <c r="F152" s="50" t="n">
        <f aca="false">ROUND(E152*ROUND(D152,2),2)</f>
        <v>0</v>
      </c>
      <c r="G152" s="51" t="s">
        <v>52</v>
      </c>
      <c r="H152" s="52" t="n">
        <f aca="false">KoeffForPrice</f>
        <v>0</v>
      </c>
      <c r="I152" s="53" t="n">
        <f aca="false">ROUND(E152*H152,2)</f>
        <v>0</v>
      </c>
      <c r="J152" s="50" t="n">
        <f aca="false">ROUND(I152*ROUND(D152,2),2)</f>
        <v>0</v>
      </c>
      <c r="L152" s="32"/>
      <c r="P152" s="2" t="s">
        <v>53</v>
      </c>
      <c r="S152" s="54"/>
      <c r="T152" s="55"/>
      <c r="U152" s="56"/>
      <c r="V152" s="53"/>
      <c r="W152" s="53" t="n">
        <f aca="false">ROUND(D152*S152,2)</f>
        <v>0</v>
      </c>
      <c r="X152" s="53" t="n">
        <f aca="false">ROUND(D152*T152,2)</f>
        <v>0</v>
      </c>
      <c r="Y152" s="50"/>
    </row>
    <row r="153" customFormat="false" ht="15.75" hidden="false" customHeight="false" outlineLevel="0" collapsed="false">
      <c r="A153" s="46" t="s">
        <v>64</v>
      </c>
      <c r="B153" s="47"/>
      <c r="C153" s="48"/>
      <c r="D153" s="49"/>
      <c r="E153" s="49"/>
      <c r="F153" s="50" t="n">
        <f aca="false">ROUND(E153*ROUND(D153,2),2)</f>
        <v>0</v>
      </c>
      <c r="G153" s="51" t="s">
        <v>52</v>
      </c>
      <c r="H153" s="52" t="n">
        <f aca="false">KoeffForPrice</f>
        <v>0</v>
      </c>
      <c r="I153" s="53" t="n">
        <f aca="false">ROUND(E153*H153,2)</f>
        <v>0</v>
      </c>
      <c r="J153" s="50" t="n">
        <f aca="false">ROUND(I153*ROUND(D153,2),2)</f>
        <v>0</v>
      </c>
      <c r="L153" s="32"/>
      <c r="P153" s="2" t="s">
        <v>53</v>
      </c>
      <c r="S153" s="54"/>
      <c r="T153" s="55"/>
      <c r="U153" s="56"/>
      <c r="V153" s="53"/>
      <c r="W153" s="53" t="n">
        <f aca="false">ROUND(D153*S153,2)</f>
        <v>0</v>
      </c>
      <c r="X153" s="53" t="n">
        <f aca="false">ROUND(D153*T153,2)</f>
        <v>0</v>
      </c>
      <c r="Y153" s="50"/>
    </row>
    <row r="154" customFormat="false" ht="15.75" hidden="false" customHeight="false" outlineLevel="0" collapsed="false">
      <c r="A154" s="46" t="s">
        <v>65</v>
      </c>
      <c r="B154" s="47"/>
      <c r="C154" s="48"/>
      <c r="D154" s="49"/>
      <c r="E154" s="49"/>
      <c r="F154" s="50" t="n">
        <f aca="false">ROUND(E154*ROUND(D154,2),2)</f>
        <v>0</v>
      </c>
      <c r="G154" s="51" t="s">
        <v>52</v>
      </c>
      <c r="H154" s="52" t="n">
        <f aca="false">KoeffForPrice</f>
        <v>0</v>
      </c>
      <c r="I154" s="53" t="n">
        <f aca="false">ROUND(E154*H154,2)</f>
        <v>0</v>
      </c>
      <c r="J154" s="50" t="n">
        <f aca="false">ROUND(I154*ROUND(D154,2),2)</f>
        <v>0</v>
      </c>
      <c r="L154" s="32"/>
      <c r="P154" s="2" t="s">
        <v>53</v>
      </c>
      <c r="S154" s="54"/>
      <c r="T154" s="55"/>
      <c r="U154" s="56"/>
      <c r="V154" s="53"/>
      <c r="W154" s="53" t="n">
        <f aca="false">ROUND(D154*S154,2)</f>
        <v>0</v>
      </c>
      <c r="X154" s="53" t="n">
        <f aca="false">ROUND(D154*T154,2)</f>
        <v>0</v>
      </c>
      <c r="Y154" s="50"/>
    </row>
    <row r="155" customFormat="false" ht="15.75" hidden="false" customHeight="false" outlineLevel="0" collapsed="false">
      <c r="A155" s="46" t="s">
        <v>66</v>
      </c>
      <c r="B155" s="47"/>
      <c r="C155" s="48"/>
      <c r="D155" s="49"/>
      <c r="E155" s="49"/>
      <c r="F155" s="50" t="n">
        <f aca="false">ROUND(E155*ROUND(D155,2),2)</f>
        <v>0</v>
      </c>
      <c r="G155" s="51" t="s">
        <v>52</v>
      </c>
      <c r="H155" s="52" t="n">
        <f aca="false">KoeffForPrice</f>
        <v>0</v>
      </c>
      <c r="I155" s="53" t="n">
        <f aca="false">ROUND(E155*H155,2)</f>
        <v>0</v>
      </c>
      <c r="J155" s="50" t="n">
        <f aca="false">ROUND(I155*ROUND(D155,2),2)</f>
        <v>0</v>
      </c>
      <c r="L155" s="32"/>
      <c r="P155" s="2" t="s">
        <v>53</v>
      </c>
      <c r="S155" s="54"/>
      <c r="T155" s="55"/>
      <c r="U155" s="56"/>
      <c r="V155" s="53"/>
      <c r="W155" s="53" t="n">
        <f aca="false">ROUND(D155*S155,2)</f>
        <v>0</v>
      </c>
      <c r="X155" s="53" t="n">
        <f aca="false">ROUND(D155*T155,2)</f>
        <v>0</v>
      </c>
      <c r="Y155" s="50"/>
    </row>
    <row r="156" customFormat="false" ht="15.75" hidden="false" customHeight="false" outlineLevel="0" collapsed="false">
      <c r="A156" s="46" t="s">
        <v>67</v>
      </c>
      <c r="B156" s="47"/>
      <c r="C156" s="48"/>
      <c r="D156" s="49"/>
      <c r="E156" s="49"/>
      <c r="F156" s="50" t="n">
        <f aca="false">ROUND(E156*ROUND(D156,2),2)</f>
        <v>0</v>
      </c>
      <c r="G156" s="51" t="s">
        <v>52</v>
      </c>
      <c r="H156" s="52" t="n">
        <f aca="false">KoeffForPrice</f>
        <v>0</v>
      </c>
      <c r="I156" s="53" t="n">
        <f aca="false">ROUND(E156*H156,2)</f>
        <v>0</v>
      </c>
      <c r="J156" s="50" t="n">
        <f aca="false">ROUND(I156*ROUND(D156,2),2)</f>
        <v>0</v>
      </c>
      <c r="L156" s="32"/>
      <c r="P156" s="2" t="s">
        <v>53</v>
      </c>
      <c r="S156" s="54"/>
      <c r="T156" s="55"/>
      <c r="U156" s="56"/>
      <c r="V156" s="53"/>
      <c r="W156" s="53" t="n">
        <f aca="false">ROUND(D156*S156,2)</f>
        <v>0</v>
      </c>
      <c r="X156" s="53" t="n">
        <f aca="false">ROUND(D156*T156,2)</f>
        <v>0</v>
      </c>
      <c r="Y156" s="50"/>
    </row>
    <row r="157" customFormat="false" ht="15.75" hidden="true" customHeight="false" outlineLevel="0" collapsed="false">
      <c r="A157" s="57"/>
      <c r="B157" s="58"/>
      <c r="C157" s="58"/>
      <c r="D157" s="58"/>
      <c r="E157" s="58"/>
      <c r="F157" s="59"/>
      <c r="G157" s="60"/>
      <c r="H157" s="58"/>
      <c r="I157" s="58"/>
      <c r="J157" s="61"/>
      <c r="L157" s="32"/>
      <c r="P157" s="2" t="s">
        <v>68</v>
      </c>
      <c r="S157" s="62"/>
      <c r="T157" s="63"/>
      <c r="U157" s="63"/>
      <c r="V157" s="63"/>
      <c r="W157" s="63"/>
      <c r="X157" s="63"/>
      <c r="Y157" s="64"/>
    </row>
    <row r="158" customFormat="false" ht="15.75" hidden="false" customHeight="false" outlineLevel="0" collapsed="false">
      <c r="A158" s="65" t="s">
        <v>69</v>
      </c>
      <c r="B158" s="66"/>
      <c r="C158" s="66"/>
      <c r="D158" s="66"/>
      <c r="E158" s="66"/>
      <c r="F158" s="67" t="n">
        <f aca="false">SUM(F141:F157)</f>
        <v>0</v>
      </c>
      <c r="G158" s="68"/>
      <c r="H158" s="65" t="s">
        <v>69</v>
      </c>
      <c r="I158" s="66"/>
      <c r="J158" s="67" t="n">
        <f aca="false">SUM(J141:J157)</f>
        <v>0</v>
      </c>
      <c r="L158" s="32"/>
      <c r="P158" s="2" t="s">
        <v>70</v>
      </c>
      <c r="S158" s="69"/>
      <c r="T158" s="69"/>
      <c r="U158" s="69"/>
      <c r="V158" s="69"/>
      <c r="W158" s="70" t="n">
        <f aca="false">SUM(W141:W157)</f>
        <v>0</v>
      </c>
      <c r="X158" s="70" t="n">
        <f aca="false">SUM(X141:X157)</f>
        <v>0</v>
      </c>
      <c r="Y158" s="70" t="n">
        <f aca="false">SUM(Y141:Y157)</f>
        <v>0</v>
      </c>
    </row>
    <row r="159" customFormat="false" ht="15.75" hidden="false" customHeight="false" outlineLevel="0" collapsed="false">
      <c r="A159" s="71" t="s">
        <v>71</v>
      </c>
      <c r="B159" s="72"/>
      <c r="C159" s="72"/>
      <c r="D159" s="72"/>
      <c r="E159" s="72"/>
      <c r="F159" s="73" t="n">
        <f aca="false">SUMIF(P141:P157,"pr",F141:F157)</f>
        <v>0</v>
      </c>
      <c r="G159" s="74"/>
      <c r="H159" s="71" t="s">
        <v>71</v>
      </c>
      <c r="I159" s="72"/>
      <c r="J159" s="73" t="n">
        <f aca="false">SUMIF(P141:P157,"pr",J141:J157)</f>
        <v>0</v>
      </c>
      <c r="L159" s="32"/>
      <c r="P159" s="2" t="s">
        <v>72</v>
      </c>
    </row>
    <row r="160" customFormat="false" ht="15.75" hidden="false" customHeight="false" outlineLevel="0" collapsed="false">
      <c r="A160" s="71" t="s">
        <v>73</v>
      </c>
      <c r="B160" s="72"/>
      <c r="C160" s="72"/>
      <c r="D160" s="72"/>
      <c r="E160" s="72"/>
      <c r="F160" s="73" t="n">
        <f aca="false">SUMIF(P141:P157,"mat",F141:F157)+SUMIF(P141:P157,"meh",F141:F157)</f>
        <v>0</v>
      </c>
      <c r="G160" s="74"/>
      <c r="H160" s="71" t="s">
        <v>73</v>
      </c>
      <c r="I160" s="72"/>
      <c r="J160" s="73" t="n">
        <f aca="false">SUMIF(P141:P157,"mat",J141:J157)+SUMIF(P141:P157,"meh",J141:J157)</f>
        <v>0</v>
      </c>
      <c r="L160" s="32"/>
      <c r="P160" s="2" t="s">
        <v>74</v>
      </c>
    </row>
    <row r="161" customFormat="false" ht="15.75" hidden="false" customHeight="false" outlineLevel="0" collapsed="false">
      <c r="A161" s="29"/>
      <c r="B161" s="29"/>
      <c r="C161" s="29"/>
      <c r="D161" s="29"/>
      <c r="E161" s="29"/>
      <c r="F161" s="29"/>
      <c r="G161" s="75"/>
      <c r="H161" s="29"/>
      <c r="I161" s="29"/>
      <c r="J161" s="76"/>
      <c r="L161" s="32"/>
      <c r="P161" s="2" t="s">
        <v>47</v>
      </c>
    </row>
    <row r="162" customFormat="false" ht="15.75" hidden="false" customHeight="false" outlineLevel="0" collapsed="false">
      <c r="A162" s="33" t="n">
        <v>8</v>
      </c>
      <c r="B162" s="34" t="s">
        <v>48</v>
      </c>
      <c r="C162" s="35"/>
      <c r="D162" s="35"/>
      <c r="E162" s="35"/>
      <c r="F162" s="35"/>
      <c r="G162" s="36"/>
      <c r="H162" s="35"/>
      <c r="I162" s="35"/>
      <c r="J162" s="35"/>
      <c r="L162" s="32"/>
      <c r="P162" s="2" t="s">
        <v>49</v>
      </c>
      <c r="S162" s="37"/>
      <c r="T162" s="37"/>
      <c r="U162" s="37"/>
      <c r="V162" s="37"/>
      <c r="W162" s="37"/>
      <c r="X162" s="37"/>
      <c r="Y162" s="37"/>
    </row>
    <row r="163" customFormat="false" ht="15.75" hidden="true" customHeight="false" outlineLevel="0" collapsed="false">
      <c r="A163" s="38"/>
      <c r="B163" s="39"/>
      <c r="C163" s="39"/>
      <c r="D163" s="39"/>
      <c r="E163" s="39"/>
      <c r="F163" s="40"/>
      <c r="G163" s="41"/>
      <c r="H163" s="39"/>
      <c r="I163" s="39"/>
      <c r="J163" s="42"/>
      <c r="L163" s="32"/>
      <c r="P163" s="2" t="s">
        <v>50</v>
      </c>
      <c r="S163" s="43"/>
      <c r="T163" s="44"/>
      <c r="U163" s="44"/>
      <c r="V163" s="44"/>
      <c r="W163" s="44"/>
      <c r="X163" s="44"/>
      <c r="Y163" s="45"/>
    </row>
    <row r="164" customFormat="false" ht="15.75" hidden="false" customHeight="false" outlineLevel="0" collapsed="false">
      <c r="A164" s="46" t="s">
        <v>51</v>
      </c>
      <c r="B164" s="47"/>
      <c r="C164" s="48"/>
      <c r="D164" s="49"/>
      <c r="E164" s="49"/>
      <c r="F164" s="50" t="n">
        <f aca="false">ROUND(E164*ROUND(D164,2),2)</f>
        <v>0</v>
      </c>
      <c r="G164" s="51" t="s">
        <v>52</v>
      </c>
      <c r="H164" s="52" t="n">
        <f aca="false">KoeffForPrice</f>
        <v>0</v>
      </c>
      <c r="I164" s="53" t="n">
        <f aca="false">ROUND(E164*H164,2)</f>
        <v>0</v>
      </c>
      <c r="J164" s="50" t="n">
        <f aca="false">ROUND(I164*ROUND(D164,2),2)</f>
        <v>0</v>
      </c>
      <c r="L164" s="32"/>
      <c r="P164" s="2" t="s">
        <v>53</v>
      </c>
      <c r="S164" s="54"/>
      <c r="T164" s="55"/>
      <c r="U164" s="56"/>
      <c r="V164" s="53"/>
      <c r="W164" s="53" t="n">
        <f aca="false">ROUND(D164*S164,2)</f>
        <v>0</v>
      </c>
      <c r="X164" s="53" t="n">
        <f aca="false">ROUND(D164*T164,2)</f>
        <v>0</v>
      </c>
      <c r="Y164" s="50"/>
    </row>
    <row r="165" customFormat="false" ht="15.75" hidden="false" customHeight="false" outlineLevel="0" collapsed="false">
      <c r="A165" s="46" t="s">
        <v>54</v>
      </c>
      <c r="B165" s="47"/>
      <c r="C165" s="48"/>
      <c r="D165" s="49"/>
      <c r="E165" s="49"/>
      <c r="F165" s="50" t="n">
        <f aca="false">ROUND(E165*ROUND(D165,2),2)</f>
        <v>0</v>
      </c>
      <c r="G165" s="51" t="s">
        <v>52</v>
      </c>
      <c r="H165" s="52" t="n">
        <f aca="false">KoeffForPrice</f>
        <v>0</v>
      </c>
      <c r="I165" s="53" t="n">
        <f aca="false">ROUND(E165*H165,2)</f>
        <v>0</v>
      </c>
      <c r="J165" s="50" t="n">
        <f aca="false">ROUND(I165*ROUND(D165,2),2)</f>
        <v>0</v>
      </c>
      <c r="L165" s="32"/>
      <c r="P165" s="2" t="s">
        <v>53</v>
      </c>
      <c r="S165" s="54"/>
      <c r="T165" s="55"/>
      <c r="U165" s="56"/>
      <c r="V165" s="53"/>
      <c r="W165" s="53" t="n">
        <f aca="false">ROUND(D165*S165,2)</f>
        <v>0</v>
      </c>
      <c r="X165" s="53" t="n">
        <f aca="false">ROUND(D165*T165,2)</f>
        <v>0</v>
      </c>
      <c r="Y165" s="50"/>
    </row>
    <row r="166" customFormat="false" ht="15.75" hidden="false" customHeight="false" outlineLevel="0" collapsed="false">
      <c r="A166" s="46" t="s">
        <v>55</v>
      </c>
      <c r="B166" s="47"/>
      <c r="C166" s="48"/>
      <c r="D166" s="49"/>
      <c r="E166" s="49"/>
      <c r="F166" s="50" t="n">
        <f aca="false">ROUND(E166*ROUND(D166,2),2)</f>
        <v>0</v>
      </c>
      <c r="G166" s="51" t="s">
        <v>52</v>
      </c>
      <c r="H166" s="52" t="n">
        <f aca="false">KoeffForPrice</f>
        <v>0</v>
      </c>
      <c r="I166" s="53" t="n">
        <f aca="false">ROUND(E166*H166,2)</f>
        <v>0</v>
      </c>
      <c r="J166" s="50" t="n">
        <f aca="false">ROUND(I166*ROUND(D166,2),2)</f>
        <v>0</v>
      </c>
      <c r="L166" s="32"/>
      <c r="P166" s="2" t="s">
        <v>53</v>
      </c>
      <c r="S166" s="54"/>
      <c r="T166" s="55"/>
      <c r="U166" s="56"/>
      <c r="V166" s="53"/>
      <c r="W166" s="53" t="n">
        <f aca="false">ROUND(D166*S166,2)</f>
        <v>0</v>
      </c>
      <c r="X166" s="53" t="n">
        <f aca="false">ROUND(D166*T166,2)</f>
        <v>0</v>
      </c>
      <c r="Y166" s="50"/>
    </row>
    <row r="167" customFormat="false" ht="15.75" hidden="false" customHeight="false" outlineLevel="0" collapsed="false">
      <c r="A167" s="46" t="s">
        <v>56</v>
      </c>
      <c r="B167" s="47"/>
      <c r="C167" s="48"/>
      <c r="D167" s="49"/>
      <c r="E167" s="49"/>
      <c r="F167" s="50" t="n">
        <f aca="false">ROUND(E167*ROUND(D167,2),2)</f>
        <v>0</v>
      </c>
      <c r="G167" s="51" t="s">
        <v>52</v>
      </c>
      <c r="H167" s="52" t="n">
        <f aca="false">KoeffForPrice</f>
        <v>0</v>
      </c>
      <c r="I167" s="53" t="n">
        <f aca="false">ROUND(E167*H167,2)</f>
        <v>0</v>
      </c>
      <c r="J167" s="50" t="n">
        <f aca="false">ROUND(I167*ROUND(D167,2),2)</f>
        <v>0</v>
      </c>
      <c r="L167" s="32"/>
      <c r="P167" s="2" t="s">
        <v>53</v>
      </c>
      <c r="S167" s="54"/>
      <c r="T167" s="55"/>
      <c r="U167" s="56"/>
      <c r="V167" s="53"/>
      <c r="W167" s="53" t="n">
        <f aca="false">ROUND(D167*S167,2)</f>
        <v>0</v>
      </c>
      <c r="X167" s="53" t="n">
        <f aca="false">ROUND(D167*T167,2)</f>
        <v>0</v>
      </c>
      <c r="Y167" s="50"/>
    </row>
    <row r="168" customFormat="false" ht="15.75" hidden="false" customHeight="false" outlineLevel="0" collapsed="false">
      <c r="A168" s="46" t="s">
        <v>57</v>
      </c>
      <c r="B168" s="47"/>
      <c r="C168" s="48"/>
      <c r="D168" s="49"/>
      <c r="E168" s="49"/>
      <c r="F168" s="50" t="n">
        <f aca="false">ROUND(E168*ROUND(D168,2),2)</f>
        <v>0</v>
      </c>
      <c r="G168" s="51" t="s">
        <v>52</v>
      </c>
      <c r="H168" s="52" t="n">
        <f aca="false">KoeffForPrice</f>
        <v>0</v>
      </c>
      <c r="I168" s="53" t="n">
        <f aca="false">ROUND(E168*H168,2)</f>
        <v>0</v>
      </c>
      <c r="J168" s="50" t="n">
        <f aca="false">ROUND(I168*ROUND(D168,2),2)</f>
        <v>0</v>
      </c>
      <c r="L168" s="32"/>
      <c r="P168" s="2" t="s">
        <v>53</v>
      </c>
      <c r="S168" s="54"/>
      <c r="T168" s="55"/>
      <c r="U168" s="56"/>
      <c r="V168" s="53"/>
      <c r="W168" s="53" t="n">
        <f aca="false">ROUND(D168*S168,2)</f>
        <v>0</v>
      </c>
      <c r="X168" s="53" t="n">
        <f aca="false">ROUND(D168*T168,2)</f>
        <v>0</v>
      </c>
      <c r="Y168" s="50"/>
    </row>
    <row r="169" customFormat="false" ht="15.75" hidden="false" customHeight="false" outlineLevel="0" collapsed="false">
      <c r="A169" s="46" t="s">
        <v>58</v>
      </c>
      <c r="B169" s="47"/>
      <c r="C169" s="48"/>
      <c r="D169" s="49"/>
      <c r="E169" s="49"/>
      <c r="F169" s="50" t="n">
        <f aca="false">ROUND(E169*ROUND(D169,2),2)</f>
        <v>0</v>
      </c>
      <c r="G169" s="51" t="s">
        <v>52</v>
      </c>
      <c r="H169" s="52" t="n">
        <f aca="false">KoeffForPrice</f>
        <v>0</v>
      </c>
      <c r="I169" s="53" t="n">
        <f aca="false">ROUND(E169*H169,2)</f>
        <v>0</v>
      </c>
      <c r="J169" s="50" t="n">
        <f aca="false">ROUND(I169*ROUND(D169,2),2)</f>
        <v>0</v>
      </c>
      <c r="L169" s="32"/>
      <c r="P169" s="2" t="s">
        <v>53</v>
      </c>
      <c r="S169" s="54"/>
      <c r="T169" s="55"/>
      <c r="U169" s="56"/>
      <c r="V169" s="53"/>
      <c r="W169" s="53" t="n">
        <f aca="false">ROUND(D169*S169,2)</f>
        <v>0</v>
      </c>
      <c r="X169" s="53" t="n">
        <f aca="false">ROUND(D169*T169,2)</f>
        <v>0</v>
      </c>
      <c r="Y169" s="50"/>
    </row>
    <row r="170" customFormat="false" ht="15.75" hidden="false" customHeight="false" outlineLevel="0" collapsed="false">
      <c r="A170" s="46" t="s">
        <v>59</v>
      </c>
      <c r="B170" s="47"/>
      <c r="C170" s="48"/>
      <c r="D170" s="49"/>
      <c r="E170" s="49"/>
      <c r="F170" s="50" t="n">
        <f aca="false">ROUND(E170*ROUND(D170,2),2)</f>
        <v>0</v>
      </c>
      <c r="G170" s="51" t="s">
        <v>52</v>
      </c>
      <c r="H170" s="52" t="n">
        <f aca="false">KoeffForPrice</f>
        <v>0</v>
      </c>
      <c r="I170" s="53" t="n">
        <f aca="false">ROUND(E170*H170,2)</f>
        <v>0</v>
      </c>
      <c r="J170" s="50" t="n">
        <f aca="false">ROUND(I170*ROUND(D170,2),2)</f>
        <v>0</v>
      </c>
      <c r="L170" s="32"/>
      <c r="P170" s="2" t="s">
        <v>53</v>
      </c>
      <c r="S170" s="54"/>
      <c r="T170" s="55"/>
      <c r="U170" s="56"/>
      <c r="V170" s="53"/>
      <c r="W170" s="53" t="n">
        <f aca="false">ROUND(D170*S170,2)</f>
        <v>0</v>
      </c>
      <c r="X170" s="53" t="n">
        <f aca="false">ROUND(D170*T170,2)</f>
        <v>0</v>
      </c>
      <c r="Y170" s="50"/>
    </row>
    <row r="171" customFormat="false" ht="15.75" hidden="false" customHeight="false" outlineLevel="0" collapsed="false">
      <c r="A171" s="46" t="s">
        <v>60</v>
      </c>
      <c r="B171" s="47"/>
      <c r="C171" s="48"/>
      <c r="D171" s="49"/>
      <c r="E171" s="49"/>
      <c r="F171" s="50" t="n">
        <f aca="false">ROUND(E171*ROUND(D171,2),2)</f>
        <v>0</v>
      </c>
      <c r="G171" s="51" t="s">
        <v>52</v>
      </c>
      <c r="H171" s="52" t="n">
        <f aca="false">KoeffForPrice</f>
        <v>0</v>
      </c>
      <c r="I171" s="53" t="n">
        <f aca="false">ROUND(E171*H171,2)</f>
        <v>0</v>
      </c>
      <c r="J171" s="50" t="n">
        <f aca="false">ROUND(I171*ROUND(D171,2),2)</f>
        <v>0</v>
      </c>
      <c r="L171" s="32"/>
      <c r="P171" s="2" t="s">
        <v>53</v>
      </c>
      <c r="S171" s="54"/>
      <c r="T171" s="55"/>
      <c r="U171" s="56"/>
      <c r="V171" s="53"/>
      <c r="W171" s="53" t="n">
        <f aca="false">ROUND(D171*S171,2)</f>
        <v>0</v>
      </c>
      <c r="X171" s="53" t="n">
        <f aca="false">ROUND(D171*T171,2)</f>
        <v>0</v>
      </c>
      <c r="Y171" s="50"/>
    </row>
    <row r="172" customFormat="false" ht="15.75" hidden="false" customHeight="false" outlineLevel="0" collapsed="false">
      <c r="A172" s="46" t="s">
        <v>61</v>
      </c>
      <c r="B172" s="47"/>
      <c r="C172" s="48"/>
      <c r="D172" s="49"/>
      <c r="E172" s="49"/>
      <c r="F172" s="50" t="n">
        <f aca="false">ROUND(E172*ROUND(D172,2),2)</f>
        <v>0</v>
      </c>
      <c r="G172" s="51" t="s">
        <v>52</v>
      </c>
      <c r="H172" s="52" t="n">
        <f aca="false">KoeffForPrice</f>
        <v>0</v>
      </c>
      <c r="I172" s="53" t="n">
        <f aca="false">ROUND(E172*H172,2)</f>
        <v>0</v>
      </c>
      <c r="J172" s="50" t="n">
        <f aca="false">ROUND(I172*ROUND(D172,2),2)</f>
        <v>0</v>
      </c>
      <c r="L172" s="32"/>
      <c r="P172" s="2" t="s">
        <v>53</v>
      </c>
      <c r="S172" s="54"/>
      <c r="T172" s="55"/>
      <c r="U172" s="56"/>
      <c r="V172" s="53"/>
      <c r="W172" s="53" t="n">
        <f aca="false">ROUND(D172*S172,2)</f>
        <v>0</v>
      </c>
      <c r="X172" s="53" t="n">
        <f aca="false">ROUND(D172*T172,2)</f>
        <v>0</v>
      </c>
      <c r="Y172" s="50"/>
    </row>
    <row r="173" customFormat="false" ht="15.75" hidden="false" customHeight="false" outlineLevel="0" collapsed="false">
      <c r="A173" s="46" t="s">
        <v>62</v>
      </c>
      <c r="B173" s="47"/>
      <c r="C173" s="48"/>
      <c r="D173" s="49"/>
      <c r="E173" s="49"/>
      <c r="F173" s="50" t="n">
        <f aca="false">ROUND(E173*ROUND(D173,2),2)</f>
        <v>0</v>
      </c>
      <c r="G173" s="51" t="s">
        <v>52</v>
      </c>
      <c r="H173" s="52" t="n">
        <f aca="false">KoeffForPrice</f>
        <v>0</v>
      </c>
      <c r="I173" s="53" t="n">
        <f aca="false">ROUND(E173*H173,2)</f>
        <v>0</v>
      </c>
      <c r="J173" s="50" t="n">
        <f aca="false">ROUND(I173*ROUND(D173,2),2)</f>
        <v>0</v>
      </c>
      <c r="L173" s="32"/>
      <c r="P173" s="2" t="s">
        <v>53</v>
      </c>
      <c r="S173" s="54"/>
      <c r="T173" s="55"/>
      <c r="U173" s="56"/>
      <c r="V173" s="53"/>
      <c r="W173" s="53" t="n">
        <f aca="false">ROUND(D173*S173,2)</f>
        <v>0</v>
      </c>
      <c r="X173" s="53" t="n">
        <f aca="false">ROUND(D173*T173,2)</f>
        <v>0</v>
      </c>
      <c r="Y173" s="50"/>
    </row>
    <row r="174" customFormat="false" ht="15.75" hidden="false" customHeight="false" outlineLevel="0" collapsed="false">
      <c r="A174" s="46" t="s">
        <v>63</v>
      </c>
      <c r="B174" s="47"/>
      <c r="C174" s="48"/>
      <c r="D174" s="49"/>
      <c r="E174" s="49"/>
      <c r="F174" s="50" t="n">
        <f aca="false">ROUND(E174*ROUND(D174,2),2)</f>
        <v>0</v>
      </c>
      <c r="G174" s="51" t="s">
        <v>52</v>
      </c>
      <c r="H174" s="52" t="n">
        <f aca="false">KoeffForPrice</f>
        <v>0</v>
      </c>
      <c r="I174" s="53" t="n">
        <f aca="false">ROUND(E174*H174,2)</f>
        <v>0</v>
      </c>
      <c r="J174" s="50" t="n">
        <f aca="false">ROUND(I174*ROUND(D174,2),2)</f>
        <v>0</v>
      </c>
      <c r="L174" s="32"/>
      <c r="P174" s="2" t="s">
        <v>53</v>
      </c>
      <c r="S174" s="54"/>
      <c r="T174" s="55"/>
      <c r="U174" s="56"/>
      <c r="V174" s="53"/>
      <c r="W174" s="53" t="n">
        <f aca="false">ROUND(D174*S174,2)</f>
        <v>0</v>
      </c>
      <c r="X174" s="53" t="n">
        <f aca="false">ROUND(D174*T174,2)</f>
        <v>0</v>
      </c>
      <c r="Y174" s="50"/>
    </row>
    <row r="175" customFormat="false" ht="15.75" hidden="false" customHeight="false" outlineLevel="0" collapsed="false">
      <c r="A175" s="46" t="s">
        <v>64</v>
      </c>
      <c r="B175" s="47"/>
      <c r="C175" s="48"/>
      <c r="D175" s="49"/>
      <c r="E175" s="49"/>
      <c r="F175" s="50" t="n">
        <f aca="false">ROUND(E175*ROUND(D175,2),2)</f>
        <v>0</v>
      </c>
      <c r="G175" s="51" t="s">
        <v>52</v>
      </c>
      <c r="H175" s="52" t="n">
        <f aca="false">KoeffForPrice</f>
        <v>0</v>
      </c>
      <c r="I175" s="53" t="n">
        <f aca="false">ROUND(E175*H175,2)</f>
        <v>0</v>
      </c>
      <c r="J175" s="50" t="n">
        <f aca="false">ROUND(I175*ROUND(D175,2),2)</f>
        <v>0</v>
      </c>
      <c r="L175" s="32"/>
      <c r="P175" s="2" t="s">
        <v>53</v>
      </c>
      <c r="S175" s="54"/>
      <c r="T175" s="55"/>
      <c r="U175" s="56"/>
      <c r="V175" s="53"/>
      <c r="W175" s="53" t="n">
        <f aca="false">ROUND(D175*S175,2)</f>
        <v>0</v>
      </c>
      <c r="X175" s="53" t="n">
        <f aca="false">ROUND(D175*T175,2)</f>
        <v>0</v>
      </c>
      <c r="Y175" s="50"/>
    </row>
    <row r="176" customFormat="false" ht="15.75" hidden="false" customHeight="false" outlineLevel="0" collapsed="false">
      <c r="A176" s="46" t="s">
        <v>65</v>
      </c>
      <c r="B176" s="47"/>
      <c r="C176" s="48"/>
      <c r="D176" s="49"/>
      <c r="E176" s="49"/>
      <c r="F176" s="50" t="n">
        <f aca="false">ROUND(E176*ROUND(D176,2),2)</f>
        <v>0</v>
      </c>
      <c r="G176" s="51" t="s">
        <v>52</v>
      </c>
      <c r="H176" s="52" t="n">
        <f aca="false">KoeffForPrice</f>
        <v>0</v>
      </c>
      <c r="I176" s="53" t="n">
        <f aca="false">ROUND(E176*H176,2)</f>
        <v>0</v>
      </c>
      <c r="J176" s="50" t="n">
        <f aca="false">ROUND(I176*ROUND(D176,2),2)</f>
        <v>0</v>
      </c>
      <c r="L176" s="32"/>
      <c r="P176" s="2" t="s">
        <v>53</v>
      </c>
      <c r="S176" s="54"/>
      <c r="T176" s="55"/>
      <c r="U176" s="56"/>
      <c r="V176" s="53"/>
      <c r="W176" s="53" t="n">
        <f aca="false">ROUND(D176*S176,2)</f>
        <v>0</v>
      </c>
      <c r="X176" s="53" t="n">
        <f aca="false">ROUND(D176*T176,2)</f>
        <v>0</v>
      </c>
      <c r="Y176" s="50"/>
    </row>
    <row r="177" customFormat="false" ht="15.75" hidden="false" customHeight="false" outlineLevel="0" collapsed="false">
      <c r="A177" s="46" t="s">
        <v>66</v>
      </c>
      <c r="B177" s="47"/>
      <c r="C177" s="48"/>
      <c r="D177" s="49"/>
      <c r="E177" s="49"/>
      <c r="F177" s="50" t="n">
        <f aca="false">ROUND(E177*ROUND(D177,2),2)</f>
        <v>0</v>
      </c>
      <c r="G177" s="51" t="s">
        <v>52</v>
      </c>
      <c r="H177" s="52" t="n">
        <f aca="false">KoeffForPrice</f>
        <v>0</v>
      </c>
      <c r="I177" s="53" t="n">
        <f aca="false">ROUND(E177*H177,2)</f>
        <v>0</v>
      </c>
      <c r="J177" s="50" t="n">
        <f aca="false">ROUND(I177*ROUND(D177,2),2)</f>
        <v>0</v>
      </c>
      <c r="L177" s="32"/>
      <c r="P177" s="2" t="s">
        <v>53</v>
      </c>
      <c r="S177" s="54"/>
      <c r="T177" s="55"/>
      <c r="U177" s="56"/>
      <c r="V177" s="53"/>
      <c r="W177" s="53" t="n">
        <f aca="false">ROUND(D177*S177,2)</f>
        <v>0</v>
      </c>
      <c r="X177" s="53" t="n">
        <f aca="false">ROUND(D177*T177,2)</f>
        <v>0</v>
      </c>
      <c r="Y177" s="50"/>
    </row>
    <row r="178" customFormat="false" ht="15.75" hidden="false" customHeight="false" outlineLevel="0" collapsed="false">
      <c r="A178" s="46" t="s">
        <v>67</v>
      </c>
      <c r="B178" s="47"/>
      <c r="C178" s="48"/>
      <c r="D178" s="49"/>
      <c r="E178" s="49"/>
      <c r="F178" s="50" t="n">
        <f aca="false">ROUND(E178*ROUND(D178,2),2)</f>
        <v>0</v>
      </c>
      <c r="G178" s="51" t="s">
        <v>52</v>
      </c>
      <c r="H178" s="52" t="n">
        <f aca="false">KoeffForPrice</f>
        <v>0</v>
      </c>
      <c r="I178" s="53" t="n">
        <f aca="false">ROUND(E178*H178,2)</f>
        <v>0</v>
      </c>
      <c r="J178" s="50" t="n">
        <f aca="false">ROUND(I178*ROUND(D178,2),2)</f>
        <v>0</v>
      </c>
      <c r="L178" s="32"/>
      <c r="P178" s="2" t="s">
        <v>53</v>
      </c>
      <c r="S178" s="54"/>
      <c r="T178" s="55"/>
      <c r="U178" s="56"/>
      <c r="V178" s="53"/>
      <c r="W178" s="53" t="n">
        <f aca="false">ROUND(D178*S178,2)</f>
        <v>0</v>
      </c>
      <c r="X178" s="53" t="n">
        <f aca="false">ROUND(D178*T178,2)</f>
        <v>0</v>
      </c>
      <c r="Y178" s="50"/>
    </row>
    <row r="179" customFormat="false" ht="15.75" hidden="true" customHeight="false" outlineLevel="0" collapsed="false">
      <c r="A179" s="57"/>
      <c r="B179" s="58"/>
      <c r="C179" s="58"/>
      <c r="D179" s="58"/>
      <c r="E179" s="58"/>
      <c r="F179" s="59"/>
      <c r="G179" s="60"/>
      <c r="H179" s="58"/>
      <c r="I179" s="58"/>
      <c r="J179" s="61"/>
      <c r="L179" s="32"/>
      <c r="P179" s="2" t="s">
        <v>68</v>
      </c>
      <c r="S179" s="62"/>
      <c r="T179" s="63"/>
      <c r="U179" s="63"/>
      <c r="V179" s="63"/>
      <c r="W179" s="63"/>
      <c r="X179" s="63"/>
      <c r="Y179" s="64"/>
    </row>
    <row r="180" customFormat="false" ht="15.75" hidden="false" customHeight="false" outlineLevel="0" collapsed="false">
      <c r="A180" s="65" t="s">
        <v>69</v>
      </c>
      <c r="B180" s="66"/>
      <c r="C180" s="66"/>
      <c r="D180" s="66"/>
      <c r="E180" s="66"/>
      <c r="F180" s="67" t="n">
        <f aca="false">SUM(F163:F179)</f>
        <v>0</v>
      </c>
      <c r="G180" s="68"/>
      <c r="H180" s="65" t="s">
        <v>69</v>
      </c>
      <c r="I180" s="66"/>
      <c r="J180" s="67" t="n">
        <f aca="false">SUM(J163:J179)</f>
        <v>0</v>
      </c>
      <c r="L180" s="32"/>
      <c r="P180" s="2" t="s">
        <v>70</v>
      </c>
      <c r="S180" s="69"/>
      <c r="T180" s="69"/>
      <c r="U180" s="69"/>
      <c r="V180" s="69"/>
      <c r="W180" s="70" t="n">
        <f aca="false">SUM(W163:W179)</f>
        <v>0</v>
      </c>
      <c r="X180" s="70" t="n">
        <f aca="false">SUM(X163:X179)</f>
        <v>0</v>
      </c>
      <c r="Y180" s="70" t="n">
        <f aca="false">SUM(Y163:Y179)</f>
        <v>0</v>
      </c>
    </row>
    <row r="181" customFormat="false" ht="15.75" hidden="false" customHeight="false" outlineLevel="0" collapsed="false">
      <c r="A181" s="71" t="s">
        <v>71</v>
      </c>
      <c r="B181" s="72"/>
      <c r="C181" s="72"/>
      <c r="D181" s="72"/>
      <c r="E181" s="72"/>
      <c r="F181" s="73" t="n">
        <f aca="false">SUMIF(P163:P179,"pr",F163:F179)</f>
        <v>0</v>
      </c>
      <c r="G181" s="74"/>
      <c r="H181" s="71" t="s">
        <v>71</v>
      </c>
      <c r="I181" s="72"/>
      <c r="J181" s="73" t="n">
        <f aca="false">SUMIF(P163:P179,"pr",J163:J179)</f>
        <v>0</v>
      </c>
      <c r="L181" s="32"/>
      <c r="P181" s="2" t="s">
        <v>72</v>
      </c>
    </row>
    <row r="182" customFormat="false" ht="15.75" hidden="false" customHeight="false" outlineLevel="0" collapsed="false">
      <c r="A182" s="71" t="s">
        <v>73</v>
      </c>
      <c r="B182" s="72"/>
      <c r="C182" s="72"/>
      <c r="D182" s="72"/>
      <c r="E182" s="72"/>
      <c r="F182" s="73" t="n">
        <f aca="false">SUMIF(P163:P179,"mat",F163:F179)+SUMIF(P163:P179,"meh",F163:F179)</f>
        <v>0</v>
      </c>
      <c r="G182" s="74"/>
      <c r="H182" s="71" t="s">
        <v>73</v>
      </c>
      <c r="I182" s="72"/>
      <c r="J182" s="73" t="n">
        <f aca="false">SUMIF(P163:P179,"mat",J163:J179)+SUMIF(P163:P179,"meh",J163:J179)</f>
        <v>0</v>
      </c>
      <c r="L182" s="32"/>
      <c r="P182" s="2" t="s">
        <v>74</v>
      </c>
    </row>
    <row r="183" customFormat="false" ht="15.75" hidden="false" customHeight="false" outlineLevel="0" collapsed="false">
      <c r="A183" s="29"/>
      <c r="B183" s="29"/>
      <c r="C183" s="29"/>
      <c r="D183" s="29"/>
      <c r="E183" s="29"/>
      <c r="F183" s="29"/>
      <c r="G183" s="75"/>
      <c r="H183" s="29"/>
      <c r="I183" s="29"/>
      <c r="J183" s="76"/>
      <c r="L183" s="32"/>
      <c r="P183" s="2" t="s">
        <v>47</v>
      </c>
    </row>
    <row r="184" customFormat="false" ht="15.75" hidden="false" customHeight="false" outlineLevel="0" collapsed="false">
      <c r="A184" s="33" t="n">
        <v>9</v>
      </c>
      <c r="B184" s="34" t="s">
        <v>48</v>
      </c>
      <c r="C184" s="35"/>
      <c r="D184" s="35"/>
      <c r="E184" s="35"/>
      <c r="F184" s="35"/>
      <c r="G184" s="36"/>
      <c r="H184" s="35"/>
      <c r="I184" s="35"/>
      <c r="J184" s="35"/>
      <c r="L184" s="32"/>
      <c r="P184" s="2" t="s">
        <v>49</v>
      </c>
      <c r="S184" s="37"/>
      <c r="T184" s="37"/>
      <c r="U184" s="37"/>
      <c r="V184" s="37"/>
      <c r="W184" s="37"/>
      <c r="X184" s="37"/>
      <c r="Y184" s="37"/>
    </row>
    <row r="185" customFormat="false" ht="15.75" hidden="true" customHeight="false" outlineLevel="0" collapsed="false">
      <c r="A185" s="38"/>
      <c r="B185" s="39"/>
      <c r="C185" s="39"/>
      <c r="D185" s="39"/>
      <c r="E185" s="39"/>
      <c r="F185" s="40"/>
      <c r="G185" s="41"/>
      <c r="H185" s="39"/>
      <c r="I185" s="39"/>
      <c r="J185" s="42"/>
      <c r="L185" s="32"/>
      <c r="P185" s="2" t="s">
        <v>50</v>
      </c>
      <c r="S185" s="43"/>
      <c r="T185" s="44"/>
      <c r="U185" s="44"/>
      <c r="V185" s="44"/>
      <c r="W185" s="44"/>
      <c r="X185" s="44"/>
      <c r="Y185" s="45"/>
    </row>
    <row r="186" customFormat="false" ht="15.75" hidden="false" customHeight="false" outlineLevel="0" collapsed="false">
      <c r="A186" s="46" t="s">
        <v>51</v>
      </c>
      <c r="B186" s="47"/>
      <c r="C186" s="48"/>
      <c r="D186" s="49"/>
      <c r="E186" s="49"/>
      <c r="F186" s="50" t="n">
        <f aca="false">ROUND(E186*ROUND(D186,2),2)</f>
        <v>0</v>
      </c>
      <c r="G186" s="51" t="s">
        <v>52</v>
      </c>
      <c r="H186" s="52" t="n">
        <f aca="false">KoeffForPrice</f>
        <v>0</v>
      </c>
      <c r="I186" s="53" t="n">
        <f aca="false">ROUND(E186*H186,2)</f>
        <v>0</v>
      </c>
      <c r="J186" s="50" t="n">
        <f aca="false">ROUND(I186*ROUND(D186,2),2)</f>
        <v>0</v>
      </c>
      <c r="L186" s="32"/>
      <c r="P186" s="2" t="s">
        <v>53</v>
      </c>
      <c r="S186" s="54"/>
      <c r="T186" s="55"/>
      <c r="U186" s="56"/>
      <c r="V186" s="53"/>
      <c r="W186" s="53" t="n">
        <f aca="false">ROUND(D186*S186,2)</f>
        <v>0</v>
      </c>
      <c r="X186" s="53" t="n">
        <f aca="false">ROUND(D186*T186,2)</f>
        <v>0</v>
      </c>
      <c r="Y186" s="50"/>
    </row>
    <row r="187" customFormat="false" ht="15.75" hidden="false" customHeight="false" outlineLevel="0" collapsed="false">
      <c r="A187" s="46" t="s">
        <v>54</v>
      </c>
      <c r="B187" s="47"/>
      <c r="C187" s="48"/>
      <c r="D187" s="49"/>
      <c r="E187" s="49"/>
      <c r="F187" s="50" t="n">
        <f aca="false">ROUND(E187*ROUND(D187,2),2)</f>
        <v>0</v>
      </c>
      <c r="G187" s="51" t="s">
        <v>52</v>
      </c>
      <c r="H187" s="52" t="n">
        <f aca="false">KoeffForPrice</f>
        <v>0</v>
      </c>
      <c r="I187" s="53" t="n">
        <f aca="false">ROUND(E187*H187,2)</f>
        <v>0</v>
      </c>
      <c r="J187" s="50" t="n">
        <f aca="false">ROUND(I187*ROUND(D187,2),2)</f>
        <v>0</v>
      </c>
      <c r="L187" s="32"/>
      <c r="P187" s="2" t="s">
        <v>53</v>
      </c>
      <c r="S187" s="54"/>
      <c r="T187" s="55"/>
      <c r="U187" s="56"/>
      <c r="V187" s="53"/>
      <c r="W187" s="53" t="n">
        <f aca="false">ROUND(D187*S187,2)</f>
        <v>0</v>
      </c>
      <c r="X187" s="53" t="n">
        <f aca="false">ROUND(D187*T187,2)</f>
        <v>0</v>
      </c>
      <c r="Y187" s="50"/>
    </row>
    <row r="188" customFormat="false" ht="15.75" hidden="false" customHeight="false" outlineLevel="0" collapsed="false">
      <c r="A188" s="46" t="s">
        <v>55</v>
      </c>
      <c r="B188" s="47"/>
      <c r="C188" s="48"/>
      <c r="D188" s="49"/>
      <c r="E188" s="49"/>
      <c r="F188" s="50" t="n">
        <f aca="false">ROUND(E188*ROUND(D188,2),2)</f>
        <v>0</v>
      </c>
      <c r="G188" s="51" t="s">
        <v>52</v>
      </c>
      <c r="H188" s="52" t="n">
        <f aca="false">KoeffForPrice</f>
        <v>0</v>
      </c>
      <c r="I188" s="53" t="n">
        <f aca="false">ROUND(E188*H188,2)</f>
        <v>0</v>
      </c>
      <c r="J188" s="50" t="n">
        <f aca="false">ROUND(I188*ROUND(D188,2),2)</f>
        <v>0</v>
      </c>
      <c r="L188" s="32"/>
      <c r="P188" s="2" t="s">
        <v>53</v>
      </c>
      <c r="S188" s="54"/>
      <c r="T188" s="55"/>
      <c r="U188" s="56"/>
      <c r="V188" s="53"/>
      <c r="W188" s="53" t="n">
        <f aca="false">ROUND(D188*S188,2)</f>
        <v>0</v>
      </c>
      <c r="X188" s="53" t="n">
        <f aca="false">ROUND(D188*T188,2)</f>
        <v>0</v>
      </c>
      <c r="Y188" s="50"/>
    </row>
    <row r="189" customFormat="false" ht="15.75" hidden="false" customHeight="false" outlineLevel="0" collapsed="false">
      <c r="A189" s="46" t="s">
        <v>56</v>
      </c>
      <c r="B189" s="47"/>
      <c r="C189" s="48"/>
      <c r="D189" s="49"/>
      <c r="E189" s="49"/>
      <c r="F189" s="50" t="n">
        <f aca="false">ROUND(E189*ROUND(D189,2),2)</f>
        <v>0</v>
      </c>
      <c r="G189" s="51" t="s">
        <v>52</v>
      </c>
      <c r="H189" s="52" t="n">
        <f aca="false">KoeffForPrice</f>
        <v>0</v>
      </c>
      <c r="I189" s="53" t="n">
        <f aca="false">ROUND(E189*H189,2)</f>
        <v>0</v>
      </c>
      <c r="J189" s="50" t="n">
        <f aca="false">ROUND(I189*ROUND(D189,2),2)</f>
        <v>0</v>
      </c>
      <c r="L189" s="32"/>
      <c r="P189" s="2" t="s">
        <v>53</v>
      </c>
      <c r="S189" s="54"/>
      <c r="T189" s="55"/>
      <c r="U189" s="56"/>
      <c r="V189" s="53"/>
      <c r="W189" s="53" t="n">
        <f aca="false">ROUND(D189*S189,2)</f>
        <v>0</v>
      </c>
      <c r="X189" s="53" t="n">
        <f aca="false">ROUND(D189*T189,2)</f>
        <v>0</v>
      </c>
      <c r="Y189" s="50"/>
    </row>
    <row r="190" customFormat="false" ht="15.75" hidden="false" customHeight="false" outlineLevel="0" collapsed="false">
      <c r="A190" s="46" t="s">
        <v>57</v>
      </c>
      <c r="B190" s="47"/>
      <c r="C190" s="48"/>
      <c r="D190" s="49"/>
      <c r="E190" s="49"/>
      <c r="F190" s="50" t="n">
        <f aca="false">ROUND(E190*ROUND(D190,2),2)</f>
        <v>0</v>
      </c>
      <c r="G190" s="51" t="s">
        <v>52</v>
      </c>
      <c r="H190" s="52" t="n">
        <f aca="false">KoeffForPrice</f>
        <v>0</v>
      </c>
      <c r="I190" s="53" t="n">
        <f aca="false">ROUND(E190*H190,2)</f>
        <v>0</v>
      </c>
      <c r="J190" s="50" t="n">
        <f aca="false">ROUND(I190*ROUND(D190,2),2)</f>
        <v>0</v>
      </c>
      <c r="L190" s="32"/>
      <c r="P190" s="2" t="s">
        <v>53</v>
      </c>
      <c r="S190" s="54"/>
      <c r="T190" s="55"/>
      <c r="U190" s="56"/>
      <c r="V190" s="53"/>
      <c r="W190" s="53" t="n">
        <f aca="false">ROUND(D190*S190,2)</f>
        <v>0</v>
      </c>
      <c r="X190" s="53" t="n">
        <f aca="false">ROUND(D190*T190,2)</f>
        <v>0</v>
      </c>
      <c r="Y190" s="50"/>
    </row>
    <row r="191" customFormat="false" ht="15.75" hidden="false" customHeight="false" outlineLevel="0" collapsed="false">
      <c r="A191" s="46" t="s">
        <v>58</v>
      </c>
      <c r="B191" s="47"/>
      <c r="C191" s="48"/>
      <c r="D191" s="49"/>
      <c r="E191" s="49"/>
      <c r="F191" s="50" t="n">
        <f aca="false">ROUND(E191*ROUND(D191,2),2)</f>
        <v>0</v>
      </c>
      <c r="G191" s="51" t="s">
        <v>52</v>
      </c>
      <c r="H191" s="52" t="n">
        <f aca="false">KoeffForPrice</f>
        <v>0</v>
      </c>
      <c r="I191" s="53" t="n">
        <f aca="false">ROUND(E191*H191,2)</f>
        <v>0</v>
      </c>
      <c r="J191" s="50" t="n">
        <f aca="false">ROUND(I191*ROUND(D191,2),2)</f>
        <v>0</v>
      </c>
      <c r="L191" s="32"/>
      <c r="P191" s="2" t="s">
        <v>53</v>
      </c>
      <c r="S191" s="54"/>
      <c r="T191" s="55"/>
      <c r="U191" s="56"/>
      <c r="V191" s="53"/>
      <c r="W191" s="53" t="n">
        <f aca="false">ROUND(D191*S191,2)</f>
        <v>0</v>
      </c>
      <c r="X191" s="53" t="n">
        <f aca="false">ROUND(D191*T191,2)</f>
        <v>0</v>
      </c>
      <c r="Y191" s="50"/>
    </row>
    <row r="192" customFormat="false" ht="15.75" hidden="false" customHeight="false" outlineLevel="0" collapsed="false">
      <c r="A192" s="46" t="s">
        <v>59</v>
      </c>
      <c r="B192" s="47"/>
      <c r="C192" s="48"/>
      <c r="D192" s="49"/>
      <c r="E192" s="49"/>
      <c r="F192" s="50" t="n">
        <f aca="false">ROUND(E192*ROUND(D192,2),2)</f>
        <v>0</v>
      </c>
      <c r="G192" s="51" t="s">
        <v>52</v>
      </c>
      <c r="H192" s="52" t="n">
        <f aca="false">KoeffForPrice</f>
        <v>0</v>
      </c>
      <c r="I192" s="53" t="n">
        <f aca="false">ROUND(E192*H192,2)</f>
        <v>0</v>
      </c>
      <c r="J192" s="50" t="n">
        <f aca="false">ROUND(I192*ROUND(D192,2),2)</f>
        <v>0</v>
      </c>
      <c r="L192" s="32"/>
      <c r="P192" s="2" t="s">
        <v>53</v>
      </c>
      <c r="S192" s="54"/>
      <c r="T192" s="55"/>
      <c r="U192" s="56"/>
      <c r="V192" s="53"/>
      <c r="W192" s="53" t="n">
        <f aca="false">ROUND(D192*S192,2)</f>
        <v>0</v>
      </c>
      <c r="X192" s="53" t="n">
        <f aca="false">ROUND(D192*T192,2)</f>
        <v>0</v>
      </c>
      <c r="Y192" s="50"/>
    </row>
    <row r="193" customFormat="false" ht="15.75" hidden="false" customHeight="false" outlineLevel="0" collapsed="false">
      <c r="A193" s="46" t="s">
        <v>60</v>
      </c>
      <c r="B193" s="47"/>
      <c r="C193" s="48"/>
      <c r="D193" s="49"/>
      <c r="E193" s="49"/>
      <c r="F193" s="50" t="n">
        <f aca="false">ROUND(E193*ROUND(D193,2),2)</f>
        <v>0</v>
      </c>
      <c r="G193" s="51" t="s">
        <v>52</v>
      </c>
      <c r="H193" s="52" t="n">
        <f aca="false">KoeffForPrice</f>
        <v>0</v>
      </c>
      <c r="I193" s="53" t="n">
        <f aca="false">ROUND(E193*H193,2)</f>
        <v>0</v>
      </c>
      <c r="J193" s="50" t="n">
        <f aca="false">ROUND(I193*ROUND(D193,2),2)</f>
        <v>0</v>
      </c>
      <c r="L193" s="32"/>
      <c r="P193" s="2" t="s">
        <v>53</v>
      </c>
      <c r="S193" s="54"/>
      <c r="T193" s="55"/>
      <c r="U193" s="56"/>
      <c r="V193" s="53"/>
      <c r="W193" s="53" t="n">
        <f aca="false">ROUND(D193*S193,2)</f>
        <v>0</v>
      </c>
      <c r="X193" s="53" t="n">
        <f aca="false">ROUND(D193*T193,2)</f>
        <v>0</v>
      </c>
      <c r="Y193" s="50"/>
    </row>
    <row r="194" customFormat="false" ht="15.75" hidden="false" customHeight="false" outlineLevel="0" collapsed="false">
      <c r="A194" s="46" t="s">
        <v>61</v>
      </c>
      <c r="B194" s="47"/>
      <c r="C194" s="48"/>
      <c r="D194" s="49"/>
      <c r="E194" s="49"/>
      <c r="F194" s="50" t="n">
        <f aca="false">ROUND(E194*ROUND(D194,2),2)</f>
        <v>0</v>
      </c>
      <c r="G194" s="51" t="s">
        <v>52</v>
      </c>
      <c r="H194" s="52" t="n">
        <f aca="false">KoeffForPrice</f>
        <v>0</v>
      </c>
      <c r="I194" s="53" t="n">
        <f aca="false">ROUND(E194*H194,2)</f>
        <v>0</v>
      </c>
      <c r="J194" s="50" t="n">
        <f aca="false">ROUND(I194*ROUND(D194,2),2)</f>
        <v>0</v>
      </c>
      <c r="L194" s="32"/>
      <c r="P194" s="2" t="s">
        <v>53</v>
      </c>
      <c r="S194" s="54"/>
      <c r="T194" s="55"/>
      <c r="U194" s="56"/>
      <c r="V194" s="53"/>
      <c r="W194" s="53" t="n">
        <f aca="false">ROUND(D194*S194,2)</f>
        <v>0</v>
      </c>
      <c r="X194" s="53" t="n">
        <f aca="false">ROUND(D194*T194,2)</f>
        <v>0</v>
      </c>
      <c r="Y194" s="50"/>
    </row>
    <row r="195" customFormat="false" ht="15.75" hidden="false" customHeight="false" outlineLevel="0" collapsed="false">
      <c r="A195" s="46" t="s">
        <v>62</v>
      </c>
      <c r="B195" s="47"/>
      <c r="C195" s="48"/>
      <c r="D195" s="49"/>
      <c r="E195" s="49"/>
      <c r="F195" s="50" t="n">
        <f aca="false">ROUND(E195*ROUND(D195,2),2)</f>
        <v>0</v>
      </c>
      <c r="G195" s="51" t="s">
        <v>52</v>
      </c>
      <c r="H195" s="52" t="n">
        <f aca="false">KoeffForPrice</f>
        <v>0</v>
      </c>
      <c r="I195" s="53" t="n">
        <f aca="false">ROUND(E195*H195,2)</f>
        <v>0</v>
      </c>
      <c r="J195" s="50" t="n">
        <f aca="false">ROUND(I195*ROUND(D195,2),2)</f>
        <v>0</v>
      </c>
      <c r="L195" s="32"/>
      <c r="P195" s="2" t="s">
        <v>53</v>
      </c>
      <c r="S195" s="54"/>
      <c r="T195" s="55"/>
      <c r="U195" s="56"/>
      <c r="V195" s="53"/>
      <c r="W195" s="53" t="n">
        <f aca="false">ROUND(D195*S195,2)</f>
        <v>0</v>
      </c>
      <c r="X195" s="53" t="n">
        <f aca="false">ROUND(D195*T195,2)</f>
        <v>0</v>
      </c>
      <c r="Y195" s="50"/>
    </row>
    <row r="196" customFormat="false" ht="15.75" hidden="false" customHeight="false" outlineLevel="0" collapsed="false">
      <c r="A196" s="46" t="s">
        <v>63</v>
      </c>
      <c r="B196" s="47"/>
      <c r="C196" s="48"/>
      <c r="D196" s="49"/>
      <c r="E196" s="49"/>
      <c r="F196" s="50" t="n">
        <f aca="false">ROUND(E196*ROUND(D196,2),2)</f>
        <v>0</v>
      </c>
      <c r="G196" s="51" t="s">
        <v>52</v>
      </c>
      <c r="H196" s="52" t="n">
        <f aca="false">KoeffForPrice</f>
        <v>0</v>
      </c>
      <c r="I196" s="53" t="n">
        <f aca="false">ROUND(E196*H196,2)</f>
        <v>0</v>
      </c>
      <c r="J196" s="50" t="n">
        <f aca="false">ROUND(I196*ROUND(D196,2),2)</f>
        <v>0</v>
      </c>
      <c r="L196" s="32"/>
      <c r="P196" s="2" t="s">
        <v>53</v>
      </c>
      <c r="S196" s="54"/>
      <c r="T196" s="55"/>
      <c r="U196" s="56"/>
      <c r="V196" s="53"/>
      <c r="W196" s="53" t="n">
        <f aca="false">ROUND(D196*S196,2)</f>
        <v>0</v>
      </c>
      <c r="X196" s="53" t="n">
        <f aca="false">ROUND(D196*T196,2)</f>
        <v>0</v>
      </c>
      <c r="Y196" s="50"/>
    </row>
    <row r="197" customFormat="false" ht="15.75" hidden="false" customHeight="false" outlineLevel="0" collapsed="false">
      <c r="A197" s="46" t="s">
        <v>64</v>
      </c>
      <c r="B197" s="47"/>
      <c r="C197" s="48"/>
      <c r="D197" s="49"/>
      <c r="E197" s="49"/>
      <c r="F197" s="50" t="n">
        <f aca="false">ROUND(E197*ROUND(D197,2),2)</f>
        <v>0</v>
      </c>
      <c r="G197" s="51" t="s">
        <v>52</v>
      </c>
      <c r="H197" s="52" t="n">
        <f aca="false">KoeffForPrice</f>
        <v>0</v>
      </c>
      <c r="I197" s="53" t="n">
        <f aca="false">ROUND(E197*H197,2)</f>
        <v>0</v>
      </c>
      <c r="J197" s="50" t="n">
        <f aca="false">ROUND(I197*ROUND(D197,2),2)</f>
        <v>0</v>
      </c>
      <c r="L197" s="32"/>
      <c r="P197" s="2" t="s">
        <v>53</v>
      </c>
      <c r="S197" s="54"/>
      <c r="T197" s="55"/>
      <c r="U197" s="56"/>
      <c r="V197" s="53"/>
      <c r="W197" s="53" t="n">
        <f aca="false">ROUND(D197*S197,2)</f>
        <v>0</v>
      </c>
      <c r="X197" s="53" t="n">
        <f aca="false">ROUND(D197*T197,2)</f>
        <v>0</v>
      </c>
      <c r="Y197" s="50"/>
    </row>
    <row r="198" customFormat="false" ht="15.75" hidden="false" customHeight="false" outlineLevel="0" collapsed="false">
      <c r="A198" s="46" t="s">
        <v>65</v>
      </c>
      <c r="B198" s="47"/>
      <c r="C198" s="48"/>
      <c r="D198" s="49"/>
      <c r="E198" s="49"/>
      <c r="F198" s="50" t="n">
        <f aca="false">ROUND(E198*ROUND(D198,2),2)</f>
        <v>0</v>
      </c>
      <c r="G198" s="51" t="s">
        <v>52</v>
      </c>
      <c r="H198" s="52" t="n">
        <f aca="false">KoeffForPrice</f>
        <v>0</v>
      </c>
      <c r="I198" s="53" t="n">
        <f aca="false">ROUND(E198*H198,2)</f>
        <v>0</v>
      </c>
      <c r="J198" s="50" t="n">
        <f aca="false">ROUND(I198*ROUND(D198,2),2)</f>
        <v>0</v>
      </c>
      <c r="L198" s="32"/>
      <c r="P198" s="2" t="s">
        <v>53</v>
      </c>
      <c r="S198" s="54"/>
      <c r="T198" s="55"/>
      <c r="U198" s="56"/>
      <c r="V198" s="53"/>
      <c r="W198" s="53" t="n">
        <f aca="false">ROUND(D198*S198,2)</f>
        <v>0</v>
      </c>
      <c r="X198" s="53" t="n">
        <f aca="false">ROUND(D198*T198,2)</f>
        <v>0</v>
      </c>
      <c r="Y198" s="50"/>
    </row>
    <row r="199" customFormat="false" ht="15.75" hidden="false" customHeight="false" outlineLevel="0" collapsed="false">
      <c r="A199" s="46" t="s">
        <v>66</v>
      </c>
      <c r="B199" s="47"/>
      <c r="C199" s="48"/>
      <c r="D199" s="49"/>
      <c r="E199" s="49"/>
      <c r="F199" s="50" t="n">
        <f aca="false">ROUND(E199*ROUND(D199,2),2)</f>
        <v>0</v>
      </c>
      <c r="G199" s="51" t="s">
        <v>52</v>
      </c>
      <c r="H199" s="52" t="n">
        <f aca="false">KoeffForPrice</f>
        <v>0</v>
      </c>
      <c r="I199" s="53" t="n">
        <f aca="false">ROUND(E199*H199,2)</f>
        <v>0</v>
      </c>
      <c r="J199" s="50" t="n">
        <f aca="false">ROUND(I199*ROUND(D199,2),2)</f>
        <v>0</v>
      </c>
      <c r="L199" s="32"/>
      <c r="P199" s="2" t="s">
        <v>53</v>
      </c>
      <c r="S199" s="54"/>
      <c r="T199" s="55"/>
      <c r="U199" s="56"/>
      <c r="V199" s="53"/>
      <c r="W199" s="53" t="n">
        <f aca="false">ROUND(D199*S199,2)</f>
        <v>0</v>
      </c>
      <c r="X199" s="53" t="n">
        <f aca="false">ROUND(D199*T199,2)</f>
        <v>0</v>
      </c>
      <c r="Y199" s="50"/>
    </row>
    <row r="200" customFormat="false" ht="15.75" hidden="false" customHeight="false" outlineLevel="0" collapsed="false">
      <c r="A200" s="46" t="s">
        <v>67</v>
      </c>
      <c r="B200" s="47"/>
      <c r="C200" s="48"/>
      <c r="D200" s="49"/>
      <c r="E200" s="49"/>
      <c r="F200" s="50" t="n">
        <f aca="false">ROUND(E200*ROUND(D200,2),2)</f>
        <v>0</v>
      </c>
      <c r="G200" s="51" t="s">
        <v>52</v>
      </c>
      <c r="H200" s="52" t="n">
        <f aca="false">KoeffForPrice</f>
        <v>0</v>
      </c>
      <c r="I200" s="53" t="n">
        <f aca="false">ROUND(E200*H200,2)</f>
        <v>0</v>
      </c>
      <c r="J200" s="50" t="n">
        <f aca="false">ROUND(I200*ROUND(D200,2),2)</f>
        <v>0</v>
      </c>
      <c r="L200" s="32"/>
      <c r="P200" s="2" t="s">
        <v>53</v>
      </c>
      <c r="S200" s="54"/>
      <c r="T200" s="55"/>
      <c r="U200" s="56"/>
      <c r="V200" s="53"/>
      <c r="W200" s="53" t="n">
        <f aca="false">ROUND(D200*S200,2)</f>
        <v>0</v>
      </c>
      <c r="X200" s="53" t="n">
        <f aca="false">ROUND(D200*T200,2)</f>
        <v>0</v>
      </c>
      <c r="Y200" s="50"/>
    </row>
    <row r="201" customFormat="false" ht="15.75" hidden="true" customHeight="false" outlineLevel="0" collapsed="false">
      <c r="A201" s="57"/>
      <c r="B201" s="58"/>
      <c r="C201" s="58"/>
      <c r="D201" s="58"/>
      <c r="E201" s="58"/>
      <c r="F201" s="59"/>
      <c r="G201" s="60"/>
      <c r="H201" s="58"/>
      <c r="I201" s="58"/>
      <c r="J201" s="61"/>
      <c r="L201" s="32"/>
      <c r="P201" s="2" t="s">
        <v>68</v>
      </c>
      <c r="S201" s="62"/>
      <c r="T201" s="63"/>
      <c r="U201" s="63"/>
      <c r="V201" s="63"/>
      <c r="W201" s="63"/>
      <c r="X201" s="63"/>
      <c r="Y201" s="64"/>
    </row>
    <row r="202" customFormat="false" ht="15.75" hidden="false" customHeight="false" outlineLevel="0" collapsed="false">
      <c r="A202" s="65" t="s">
        <v>69</v>
      </c>
      <c r="B202" s="66"/>
      <c r="C202" s="66"/>
      <c r="D202" s="66"/>
      <c r="E202" s="66"/>
      <c r="F202" s="67" t="n">
        <f aca="false">SUM(F185:F201)</f>
        <v>0</v>
      </c>
      <c r="G202" s="68"/>
      <c r="H202" s="65" t="s">
        <v>69</v>
      </c>
      <c r="I202" s="66"/>
      <c r="J202" s="67" t="n">
        <f aca="false">SUM(J185:J201)</f>
        <v>0</v>
      </c>
      <c r="L202" s="32"/>
      <c r="P202" s="2" t="s">
        <v>70</v>
      </c>
      <c r="S202" s="69"/>
      <c r="T202" s="69"/>
      <c r="U202" s="69"/>
      <c r="V202" s="69"/>
      <c r="W202" s="70" t="n">
        <f aca="false">SUM(W185:W201)</f>
        <v>0</v>
      </c>
      <c r="X202" s="70" t="n">
        <f aca="false">SUM(X185:X201)</f>
        <v>0</v>
      </c>
      <c r="Y202" s="70" t="n">
        <f aca="false">SUM(Y185:Y201)</f>
        <v>0</v>
      </c>
    </row>
    <row r="203" customFormat="false" ht="15.75" hidden="false" customHeight="false" outlineLevel="0" collapsed="false">
      <c r="A203" s="71" t="s">
        <v>71</v>
      </c>
      <c r="B203" s="72"/>
      <c r="C203" s="72"/>
      <c r="D203" s="72"/>
      <c r="E203" s="72"/>
      <c r="F203" s="73" t="n">
        <f aca="false">SUMIF(P185:P201,"pr",F185:F201)</f>
        <v>0</v>
      </c>
      <c r="G203" s="74"/>
      <c r="H203" s="71" t="s">
        <v>71</v>
      </c>
      <c r="I203" s="72"/>
      <c r="J203" s="73" t="n">
        <f aca="false">SUMIF(P185:P201,"pr",J185:J201)</f>
        <v>0</v>
      </c>
      <c r="L203" s="32"/>
      <c r="P203" s="2" t="s">
        <v>72</v>
      </c>
    </row>
    <row r="204" customFormat="false" ht="15.75" hidden="false" customHeight="false" outlineLevel="0" collapsed="false">
      <c r="A204" s="71" t="s">
        <v>73</v>
      </c>
      <c r="B204" s="72"/>
      <c r="C204" s="72"/>
      <c r="D204" s="72"/>
      <c r="E204" s="72"/>
      <c r="F204" s="73" t="n">
        <f aca="false">SUMIF(P185:P201,"mat",F185:F201)+SUMIF(P185:P201,"meh",F185:F201)</f>
        <v>0</v>
      </c>
      <c r="G204" s="74"/>
      <c r="H204" s="71" t="s">
        <v>73</v>
      </c>
      <c r="I204" s="72"/>
      <c r="J204" s="73" t="n">
        <f aca="false">SUMIF(P185:P201,"mat",J185:J201)+SUMIF(P185:P201,"meh",J185:J201)</f>
        <v>0</v>
      </c>
      <c r="L204" s="32"/>
      <c r="P204" s="2" t="s">
        <v>74</v>
      </c>
    </row>
    <row r="205" customFormat="false" ht="15.75" hidden="false" customHeight="false" outlineLevel="0" collapsed="false">
      <c r="A205" s="29"/>
      <c r="B205" s="29"/>
      <c r="C205" s="29"/>
      <c r="D205" s="29"/>
      <c r="E205" s="29"/>
      <c r="F205" s="29"/>
      <c r="G205" s="75"/>
      <c r="H205" s="29"/>
      <c r="I205" s="29"/>
      <c r="J205" s="76"/>
      <c r="L205" s="32"/>
      <c r="P205" s="2" t="s">
        <v>47</v>
      </c>
    </row>
    <row r="206" customFormat="false" ht="15.75" hidden="false" customHeight="false" outlineLevel="0" collapsed="false">
      <c r="A206" s="33" t="n">
        <v>10</v>
      </c>
      <c r="B206" s="34" t="s">
        <v>48</v>
      </c>
      <c r="C206" s="35"/>
      <c r="D206" s="35"/>
      <c r="E206" s="35"/>
      <c r="F206" s="35"/>
      <c r="G206" s="36"/>
      <c r="H206" s="35"/>
      <c r="I206" s="35"/>
      <c r="J206" s="35"/>
      <c r="L206" s="32"/>
      <c r="P206" s="2" t="s">
        <v>49</v>
      </c>
      <c r="S206" s="37"/>
      <c r="T206" s="37"/>
      <c r="U206" s="37"/>
      <c r="V206" s="37"/>
      <c r="W206" s="37"/>
      <c r="X206" s="37"/>
      <c r="Y206" s="37"/>
    </row>
    <row r="207" customFormat="false" ht="15.75" hidden="true" customHeight="false" outlineLevel="0" collapsed="false">
      <c r="A207" s="38"/>
      <c r="B207" s="39"/>
      <c r="C207" s="39"/>
      <c r="D207" s="39"/>
      <c r="E207" s="39"/>
      <c r="F207" s="40"/>
      <c r="G207" s="41"/>
      <c r="H207" s="39"/>
      <c r="I207" s="39"/>
      <c r="J207" s="42"/>
      <c r="L207" s="32"/>
      <c r="P207" s="2" t="s">
        <v>50</v>
      </c>
      <c r="S207" s="43"/>
      <c r="T207" s="44"/>
      <c r="U207" s="44"/>
      <c r="V207" s="44"/>
      <c r="W207" s="44"/>
      <c r="X207" s="44"/>
      <c r="Y207" s="45"/>
    </row>
    <row r="208" customFormat="false" ht="15.75" hidden="false" customHeight="false" outlineLevel="0" collapsed="false">
      <c r="A208" s="46" t="s">
        <v>51</v>
      </c>
      <c r="B208" s="47"/>
      <c r="C208" s="48"/>
      <c r="D208" s="49"/>
      <c r="E208" s="49"/>
      <c r="F208" s="50" t="n">
        <f aca="false">ROUND(E208*ROUND(D208,2),2)</f>
        <v>0</v>
      </c>
      <c r="G208" s="51" t="s">
        <v>52</v>
      </c>
      <c r="H208" s="52" t="n">
        <f aca="false">KoeffForPrice</f>
        <v>0</v>
      </c>
      <c r="I208" s="53" t="n">
        <f aca="false">ROUND(E208*H208,2)</f>
        <v>0</v>
      </c>
      <c r="J208" s="50" t="n">
        <f aca="false">ROUND(I208*ROUND(D208,2),2)</f>
        <v>0</v>
      </c>
      <c r="L208" s="32"/>
      <c r="P208" s="2" t="s">
        <v>53</v>
      </c>
      <c r="S208" s="54"/>
      <c r="T208" s="55"/>
      <c r="U208" s="56"/>
      <c r="V208" s="53"/>
      <c r="W208" s="53" t="n">
        <f aca="false">ROUND(D208*S208,2)</f>
        <v>0</v>
      </c>
      <c r="X208" s="53" t="n">
        <f aca="false">ROUND(D208*T208,2)</f>
        <v>0</v>
      </c>
      <c r="Y208" s="50"/>
    </row>
    <row r="209" customFormat="false" ht="15.75" hidden="false" customHeight="false" outlineLevel="0" collapsed="false">
      <c r="A209" s="46" t="s">
        <v>54</v>
      </c>
      <c r="B209" s="47"/>
      <c r="C209" s="48"/>
      <c r="D209" s="49"/>
      <c r="E209" s="49"/>
      <c r="F209" s="50" t="n">
        <f aca="false">ROUND(E209*ROUND(D209,2),2)</f>
        <v>0</v>
      </c>
      <c r="G209" s="51" t="s">
        <v>52</v>
      </c>
      <c r="H209" s="52" t="n">
        <f aca="false">KoeffForPrice</f>
        <v>0</v>
      </c>
      <c r="I209" s="53" t="n">
        <f aca="false">ROUND(E209*H209,2)</f>
        <v>0</v>
      </c>
      <c r="J209" s="50" t="n">
        <f aca="false">ROUND(I209*ROUND(D209,2),2)</f>
        <v>0</v>
      </c>
      <c r="L209" s="32"/>
      <c r="P209" s="2" t="s">
        <v>53</v>
      </c>
      <c r="S209" s="54"/>
      <c r="T209" s="55"/>
      <c r="U209" s="56"/>
      <c r="V209" s="53"/>
      <c r="W209" s="53" t="n">
        <f aca="false">ROUND(D209*S209,2)</f>
        <v>0</v>
      </c>
      <c r="X209" s="53" t="n">
        <f aca="false">ROUND(D209*T209,2)</f>
        <v>0</v>
      </c>
      <c r="Y209" s="50"/>
    </row>
    <row r="210" customFormat="false" ht="15.75" hidden="false" customHeight="false" outlineLevel="0" collapsed="false">
      <c r="A210" s="46" t="s">
        <v>55</v>
      </c>
      <c r="B210" s="47"/>
      <c r="C210" s="48"/>
      <c r="D210" s="49"/>
      <c r="E210" s="49"/>
      <c r="F210" s="50" t="n">
        <f aca="false">ROUND(E210*ROUND(D210,2),2)</f>
        <v>0</v>
      </c>
      <c r="G210" s="51" t="s">
        <v>52</v>
      </c>
      <c r="H210" s="52" t="n">
        <f aca="false">KoeffForPrice</f>
        <v>0</v>
      </c>
      <c r="I210" s="53" t="n">
        <f aca="false">ROUND(E210*H210,2)</f>
        <v>0</v>
      </c>
      <c r="J210" s="50" t="n">
        <f aca="false">ROUND(I210*ROUND(D210,2),2)</f>
        <v>0</v>
      </c>
      <c r="L210" s="32"/>
      <c r="P210" s="2" t="s">
        <v>53</v>
      </c>
      <c r="S210" s="54"/>
      <c r="T210" s="55"/>
      <c r="U210" s="56"/>
      <c r="V210" s="53"/>
      <c r="W210" s="53" t="n">
        <f aca="false">ROUND(D210*S210,2)</f>
        <v>0</v>
      </c>
      <c r="X210" s="53" t="n">
        <f aca="false">ROUND(D210*T210,2)</f>
        <v>0</v>
      </c>
      <c r="Y210" s="50"/>
    </row>
    <row r="211" customFormat="false" ht="15.75" hidden="false" customHeight="false" outlineLevel="0" collapsed="false">
      <c r="A211" s="46" t="s">
        <v>56</v>
      </c>
      <c r="B211" s="47"/>
      <c r="C211" s="48"/>
      <c r="D211" s="49"/>
      <c r="E211" s="49"/>
      <c r="F211" s="50" t="n">
        <f aca="false">ROUND(E211*ROUND(D211,2),2)</f>
        <v>0</v>
      </c>
      <c r="G211" s="51" t="s">
        <v>52</v>
      </c>
      <c r="H211" s="52" t="n">
        <f aca="false">KoeffForPrice</f>
        <v>0</v>
      </c>
      <c r="I211" s="53" t="n">
        <f aca="false">ROUND(E211*H211,2)</f>
        <v>0</v>
      </c>
      <c r="J211" s="50" t="n">
        <f aca="false">ROUND(I211*ROUND(D211,2),2)</f>
        <v>0</v>
      </c>
      <c r="L211" s="32"/>
      <c r="P211" s="2" t="s">
        <v>53</v>
      </c>
      <c r="S211" s="54"/>
      <c r="T211" s="55"/>
      <c r="U211" s="56"/>
      <c r="V211" s="53"/>
      <c r="W211" s="53" t="n">
        <f aca="false">ROUND(D211*S211,2)</f>
        <v>0</v>
      </c>
      <c r="X211" s="53" t="n">
        <f aca="false">ROUND(D211*T211,2)</f>
        <v>0</v>
      </c>
      <c r="Y211" s="50"/>
    </row>
    <row r="212" customFormat="false" ht="15.75" hidden="false" customHeight="false" outlineLevel="0" collapsed="false">
      <c r="A212" s="46" t="s">
        <v>57</v>
      </c>
      <c r="B212" s="47"/>
      <c r="C212" s="48"/>
      <c r="D212" s="49"/>
      <c r="E212" s="49"/>
      <c r="F212" s="50" t="n">
        <f aca="false">ROUND(E212*ROUND(D212,2),2)</f>
        <v>0</v>
      </c>
      <c r="G212" s="51" t="s">
        <v>52</v>
      </c>
      <c r="H212" s="52" t="n">
        <f aca="false">KoeffForPrice</f>
        <v>0</v>
      </c>
      <c r="I212" s="53" t="n">
        <f aca="false">ROUND(E212*H212,2)</f>
        <v>0</v>
      </c>
      <c r="J212" s="50" t="n">
        <f aca="false">ROUND(I212*ROUND(D212,2),2)</f>
        <v>0</v>
      </c>
      <c r="L212" s="32"/>
      <c r="P212" s="2" t="s">
        <v>53</v>
      </c>
      <c r="S212" s="54"/>
      <c r="T212" s="55"/>
      <c r="U212" s="56"/>
      <c r="V212" s="53"/>
      <c r="W212" s="53" t="n">
        <f aca="false">ROUND(D212*S212,2)</f>
        <v>0</v>
      </c>
      <c r="X212" s="53" t="n">
        <f aca="false">ROUND(D212*T212,2)</f>
        <v>0</v>
      </c>
      <c r="Y212" s="50"/>
    </row>
    <row r="213" customFormat="false" ht="15.75" hidden="false" customHeight="false" outlineLevel="0" collapsed="false">
      <c r="A213" s="46" t="s">
        <v>58</v>
      </c>
      <c r="B213" s="47"/>
      <c r="C213" s="48"/>
      <c r="D213" s="49"/>
      <c r="E213" s="49"/>
      <c r="F213" s="50" t="n">
        <f aca="false">ROUND(E213*ROUND(D213,2),2)</f>
        <v>0</v>
      </c>
      <c r="G213" s="51" t="s">
        <v>52</v>
      </c>
      <c r="H213" s="52" t="n">
        <f aca="false">KoeffForPrice</f>
        <v>0</v>
      </c>
      <c r="I213" s="53" t="n">
        <f aca="false">ROUND(E213*H213,2)</f>
        <v>0</v>
      </c>
      <c r="J213" s="50" t="n">
        <f aca="false">ROUND(I213*ROUND(D213,2),2)</f>
        <v>0</v>
      </c>
      <c r="L213" s="32"/>
      <c r="P213" s="2" t="s">
        <v>53</v>
      </c>
      <c r="S213" s="54"/>
      <c r="T213" s="55"/>
      <c r="U213" s="56"/>
      <c r="V213" s="53"/>
      <c r="W213" s="53" t="n">
        <f aca="false">ROUND(D213*S213,2)</f>
        <v>0</v>
      </c>
      <c r="X213" s="53" t="n">
        <f aca="false">ROUND(D213*T213,2)</f>
        <v>0</v>
      </c>
      <c r="Y213" s="50"/>
    </row>
    <row r="214" customFormat="false" ht="15.75" hidden="false" customHeight="false" outlineLevel="0" collapsed="false">
      <c r="A214" s="46" t="s">
        <v>59</v>
      </c>
      <c r="B214" s="47"/>
      <c r="C214" s="48"/>
      <c r="D214" s="49"/>
      <c r="E214" s="49"/>
      <c r="F214" s="50" t="n">
        <f aca="false">ROUND(E214*ROUND(D214,2),2)</f>
        <v>0</v>
      </c>
      <c r="G214" s="51" t="s">
        <v>52</v>
      </c>
      <c r="H214" s="52" t="n">
        <f aca="false">KoeffForPrice</f>
        <v>0</v>
      </c>
      <c r="I214" s="53" t="n">
        <f aca="false">ROUND(E214*H214,2)</f>
        <v>0</v>
      </c>
      <c r="J214" s="50" t="n">
        <f aca="false">ROUND(I214*ROUND(D214,2),2)</f>
        <v>0</v>
      </c>
      <c r="L214" s="32"/>
      <c r="P214" s="2" t="s">
        <v>53</v>
      </c>
      <c r="S214" s="54"/>
      <c r="T214" s="55"/>
      <c r="U214" s="56"/>
      <c r="V214" s="53"/>
      <c r="W214" s="53" t="n">
        <f aca="false">ROUND(D214*S214,2)</f>
        <v>0</v>
      </c>
      <c r="X214" s="53" t="n">
        <f aca="false">ROUND(D214*T214,2)</f>
        <v>0</v>
      </c>
      <c r="Y214" s="50"/>
    </row>
    <row r="215" customFormat="false" ht="15.75" hidden="false" customHeight="false" outlineLevel="0" collapsed="false">
      <c r="A215" s="46" t="s">
        <v>60</v>
      </c>
      <c r="B215" s="47"/>
      <c r="C215" s="48"/>
      <c r="D215" s="49"/>
      <c r="E215" s="49"/>
      <c r="F215" s="50" t="n">
        <f aca="false">ROUND(E215*ROUND(D215,2),2)</f>
        <v>0</v>
      </c>
      <c r="G215" s="51" t="s">
        <v>52</v>
      </c>
      <c r="H215" s="52" t="n">
        <f aca="false">KoeffForPrice</f>
        <v>0</v>
      </c>
      <c r="I215" s="53" t="n">
        <f aca="false">ROUND(E215*H215,2)</f>
        <v>0</v>
      </c>
      <c r="J215" s="50" t="n">
        <f aca="false">ROUND(I215*ROUND(D215,2),2)</f>
        <v>0</v>
      </c>
      <c r="L215" s="32"/>
      <c r="P215" s="2" t="s">
        <v>53</v>
      </c>
      <c r="S215" s="54"/>
      <c r="T215" s="55"/>
      <c r="U215" s="56"/>
      <c r="V215" s="53"/>
      <c r="W215" s="53" t="n">
        <f aca="false">ROUND(D215*S215,2)</f>
        <v>0</v>
      </c>
      <c r="X215" s="53" t="n">
        <f aca="false">ROUND(D215*T215,2)</f>
        <v>0</v>
      </c>
      <c r="Y215" s="50"/>
    </row>
    <row r="216" customFormat="false" ht="15.75" hidden="false" customHeight="false" outlineLevel="0" collapsed="false">
      <c r="A216" s="46" t="s">
        <v>61</v>
      </c>
      <c r="B216" s="47"/>
      <c r="C216" s="48"/>
      <c r="D216" s="49"/>
      <c r="E216" s="49"/>
      <c r="F216" s="50" t="n">
        <f aca="false">ROUND(E216*ROUND(D216,2),2)</f>
        <v>0</v>
      </c>
      <c r="G216" s="51" t="s">
        <v>52</v>
      </c>
      <c r="H216" s="52" t="n">
        <f aca="false">KoeffForPrice</f>
        <v>0</v>
      </c>
      <c r="I216" s="53" t="n">
        <f aca="false">ROUND(E216*H216,2)</f>
        <v>0</v>
      </c>
      <c r="J216" s="50" t="n">
        <f aca="false">ROUND(I216*ROUND(D216,2),2)</f>
        <v>0</v>
      </c>
      <c r="L216" s="32"/>
      <c r="P216" s="2" t="s">
        <v>53</v>
      </c>
      <c r="S216" s="54"/>
      <c r="T216" s="55"/>
      <c r="U216" s="56"/>
      <c r="V216" s="53"/>
      <c r="W216" s="53" t="n">
        <f aca="false">ROUND(D216*S216,2)</f>
        <v>0</v>
      </c>
      <c r="X216" s="53" t="n">
        <f aca="false">ROUND(D216*T216,2)</f>
        <v>0</v>
      </c>
      <c r="Y216" s="50"/>
    </row>
    <row r="217" customFormat="false" ht="15.75" hidden="false" customHeight="false" outlineLevel="0" collapsed="false">
      <c r="A217" s="46" t="s">
        <v>62</v>
      </c>
      <c r="B217" s="47"/>
      <c r="C217" s="48"/>
      <c r="D217" s="49"/>
      <c r="E217" s="49"/>
      <c r="F217" s="50" t="n">
        <f aca="false">ROUND(E217*ROUND(D217,2),2)</f>
        <v>0</v>
      </c>
      <c r="G217" s="51" t="s">
        <v>52</v>
      </c>
      <c r="H217" s="52" t="n">
        <f aca="false">KoeffForPrice</f>
        <v>0</v>
      </c>
      <c r="I217" s="53" t="n">
        <f aca="false">ROUND(E217*H217,2)</f>
        <v>0</v>
      </c>
      <c r="J217" s="50" t="n">
        <f aca="false">ROUND(I217*ROUND(D217,2),2)</f>
        <v>0</v>
      </c>
      <c r="L217" s="32"/>
      <c r="P217" s="2" t="s">
        <v>53</v>
      </c>
      <c r="S217" s="54"/>
      <c r="T217" s="55"/>
      <c r="U217" s="56"/>
      <c r="V217" s="53"/>
      <c r="W217" s="53" t="n">
        <f aca="false">ROUND(D217*S217,2)</f>
        <v>0</v>
      </c>
      <c r="X217" s="53" t="n">
        <f aca="false">ROUND(D217*T217,2)</f>
        <v>0</v>
      </c>
      <c r="Y217" s="50"/>
    </row>
    <row r="218" customFormat="false" ht="15.75" hidden="false" customHeight="false" outlineLevel="0" collapsed="false">
      <c r="A218" s="46" t="s">
        <v>63</v>
      </c>
      <c r="B218" s="47"/>
      <c r="C218" s="48"/>
      <c r="D218" s="49"/>
      <c r="E218" s="49"/>
      <c r="F218" s="50" t="n">
        <f aca="false">ROUND(E218*ROUND(D218,2),2)</f>
        <v>0</v>
      </c>
      <c r="G218" s="51" t="s">
        <v>52</v>
      </c>
      <c r="H218" s="52" t="n">
        <f aca="false">KoeffForPrice</f>
        <v>0</v>
      </c>
      <c r="I218" s="53" t="n">
        <f aca="false">ROUND(E218*H218,2)</f>
        <v>0</v>
      </c>
      <c r="J218" s="50" t="n">
        <f aca="false">ROUND(I218*ROUND(D218,2),2)</f>
        <v>0</v>
      </c>
      <c r="L218" s="32"/>
      <c r="P218" s="2" t="s">
        <v>53</v>
      </c>
      <c r="S218" s="54"/>
      <c r="T218" s="55"/>
      <c r="U218" s="56"/>
      <c r="V218" s="53"/>
      <c r="W218" s="53" t="n">
        <f aca="false">ROUND(D218*S218,2)</f>
        <v>0</v>
      </c>
      <c r="X218" s="53" t="n">
        <f aca="false">ROUND(D218*T218,2)</f>
        <v>0</v>
      </c>
      <c r="Y218" s="50"/>
    </row>
    <row r="219" customFormat="false" ht="15.75" hidden="false" customHeight="false" outlineLevel="0" collapsed="false">
      <c r="A219" s="46" t="s">
        <v>64</v>
      </c>
      <c r="B219" s="47"/>
      <c r="C219" s="48"/>
      <c r="D219" s="49"/>
      <c r="E219" s="49"/>
      <c r="F219" s="50" t="n">
        <f aca="false">ROUND(E219*ROUND(D219,2),2)</f>
        <v>0</v>
      </c>
      <c r="G219" s="51" t="s">
        <v>52</v>
      </c>
      <c r="H219" s="52" t="n">
        <f aca="false">KoeffForPrice</f>
        <v>0</v>
      </c>
      <c r="I219" s="53" t="n">
        <f aca="false">ROUND(E219*H219,2)</f>
        <v>0</v>
      </c>
      <c r="J219" s="50" t="n">
        <f aca="false">ROUND(I219*ROUND(D219,2),2)</f>
        <v>0</v>
      </c>
      <c r="L219" s="32"/>
      <c r="P219" s="2" t="s">
        <v>53</v>
      </c>
      <c r="S219" s="54"/>
      <c r="T219" s="55"/>
      <c r="U219" s="56"/>
      <c r="V219" s="53"/>
      <c r="W219" s="53" t="n">
        <f aca="false">ROUND(D219*S219,2)</f>
        <v>0</v>
      </c>
      <c r="X219" s="53" t="n">
        <f aca="false">ROUND(D219*T219,2)</f>
        <v>0</v>
      </c>
      <c r="Y219" s="50"/>
    </row>
    <row r="220" customFormat="false" ht="15.75" hidden="false" customHeight="false" outlineLevel="0" collapsed="false">
      <c r="A220" s="46" t="s">
        <v>65</v>
      </c>
      <c r="B220" s="47"/>
      <c r="C220" s="48"/>
      <c r="D220" s="49"/>
      <c r="E220" s="49"/>
      <c r="F220" s="50" t="n">
        <f aca="false">ROUND(E220*ROUND(D220,2),2)</f>
        <v>0</v>
      </c>
      <c r="G220" s="51" t="s">
        <v>52</v>
      </c>
      <c r="H220" s="52" t="n">
        <f aca="false">KoeffForPrice</f>
        <v>0</v>
      </c>
      <c r="I220" s="53" t="n">
        <f aca="false">ROUND(E220*H220,2)</f>
        <v>0</v>
      </c>
      <c r="J220" s="50" t="n">
        <f aca="false">ROUND(I220*ROUND(D220,2),2)</f>
        <v>0</v>
      </c>
      <c r="L220" s="32"/>
      <c r="P220" s="2" t="s">
        <v>53</v>
      </c>
      <c r="S220" s="54"/>
      <c r="T220" s="55"/>
      <c r="U220" s="56"/>
      <c r="V220" s="53"/>
      <c r="W220" s="53" t="n">
        <f aca="false">ROUND(D220*S220,2)</f>
        <v>0</v>
      </c>
      <c r="X220" s="53" t="n">
        <f aca="false">ROUND(D220*T220,2)</f>
        <v>0</v>
      </c>
      <c r="Y220" s="50"/>
    </row>
    <row r="221" customFormat="false" ht="15.75" hidden="false" customHeight="false" outlineLevel="0" collapsed="false">
      <c r="A221" s="46" t="s">
        <v>66</v>
      </c>
      <c r="B221" s="47"/>
      <c r="C221" s="48"/>
      <c r="D221" s="49"/>
      <c r="E221" s="49"/>
      <c r="F221" s="50" t="n">
        <f aca="false">ROUND(E221*ROUND(D221,2),2)</f>
        <v>0</v>
      </c>
      <c r="G221" s="51" t="s">
        <v>52</v>
      </c>
      <c r="H221" s="52" t="n">
        <f aca="false">KoeffForPrice</f>
        <v>0</v>
      </c>
      <c r="I221" s="53" t="n">
        <f aca="false">ROUND(E221*H221,2)</f>
        <v>0</v>
      </c>
      <c r="J221" s="50" t="n">
        <f aca="false">ROUND(I221*ROUND(D221,2),2)</f>
        <v>0</v>
      </c>
      <c r="L221" s="32"/>
      <c r="P221" s="2" t="s">
        <v>53</v>
      </c>
      <c r="S221" s="54"/>
      <c r="T221" s="55"/>
      <c r="U221" s="56"/>
      <c r="V221" s="53"/>
      <c r="W221" s="53" t="n">
        <f aca="false">ROUND(D221*S221,2)</f>
        <v>0</v>
      </c>
      <c r="X221" s="53" t="n">
        <f aca="false">ROUND(D221*T221,2)</f>
        <v>0</v>
      </c>
      <c r="Y221" s="50"/>
    </row>
    <row r="222" customFormat="false" ht="15.75" hidden="false" customHeight="false" outlineLevel="0" collapsed="false">
      <c r="A222" s="46" t="s">
        <v>67</v>
      </c>
      <c r="B222" s="47"/>
      <c r="C222" s="48"/>
      <c r="D222" s="49"/>
      <c r="E222" s="49"/>
      <c r="F222" s="50" t="n">
        <f aca="false">ROUND(E222*ROUND(D222,2),2)</f>
        <v>0</v>
      </c>
      <c r="G222" s="51" t="s">
        <v>52</v>
      </c>
      <c r="H222" s="52" t="n">
        <f aca="false">KoeffForPrice</f>
        <v>0</v>
      </c>
      <c r="I222" s="53" t="n">
        <f aca="false">ROUND(E222*H222,2)</f>
        <v>0</v>
      </c>
      <c r="J222" s="50" t="n">
        <f aca="false">ROUND(I222*ROUND(D222,2),2)</f>
        <v>0</v>
      </c>
      <c r="L222" s="32"/>
      <c r="P222" s="2" t="s">
        <v>53</v>
      </c>
      <c r="S222" s="54"/>
      <c r="T222" s="55"/>
      <c r="U222" s="56"/>
      <c r="V222" s="53"/>
      <c r="W222" s="53" t="n">
        <f aca="false">ROUND(D222*S222,2)</f>
        <v>0</v>
      </c>
      <c r="X222" s="53" t="n">
        <f aca="false">ROUND(D222*T222,2)</f>
        <v>0</v>
      </c>
      <c r="Y222" s="50"/>
    </row>
    <row r="223" customFormat="false" ht="15.75" hidden="true" customHeight="false" outlineLevel="0" collapsed="false">
      <c r="A223" s="57"/>
      <c r="B223" s="58"/>
      <c r="C223" s="58"/>
      <c r="D223" s="58"/>
      <c r="E223" s="58"/>
      <c r="F223" s="59"/>
      <c r="G223" s="60"/>
      <c r="H223" s="58"/>
      <c r="I223" s="58"/>
      <c r="J223" s="61"/>
      <c r="L223" s="32"/>
      <c r="P223" s="2" t="s">
        <v>68</v>
      </c>
      <c r="S223" s="62"/>
      <c r="T223" s="63"/>
      <c r="U223" s="63"/>
      <c r="V223" s="63"/>
      <c r="W223" s="63"/>
      <c r="X223" s="63"/>
      <c r="Y223" s="64"/>
    </row>
    <row r="224" customFormat="false" ht="15.75" hidden="false" customHeight="false" outlineLevel="0" collapsed="false">
      <c r="A224" s="65" t="s">
        <v>69</v>
      </c>
      <c r="B224" s="66"/>
      <c r="C224" s="66"/>
      <c r="D224" s="66"/>
      <c r="E224" s="66"/>
      <c r="F224" s="67" t="n">
        <f aca="false">SUM(F207:F223)</f>
        <v>0</v>
      </c>
      <c r="G224" s="68"/>
      <c r="H224" s="65" t="s">
        <v>69</v>
      </c>
      <c r="I224" s="66"/>
      <c r="J224" s="67" t="n">
        <f aca="false">SUM(J207:J223)</f>
        <v>0</v>
      </c>
      <c r="L224" s="32"/>
      <c r="P224" s="2" t="s">
        <v>70</v>
      </c>
      <c r="S224" s="69"/>
      <c r="T224" s="69"/>
      <c r="U224" s="69"/>
      <c r="V224" s="69"/>
      <c r="W224" s="70" t="n">
        <f aca="false">SUM(W207:W223)</f>
        <v>0</v>
      </c>
      <c r="X224" s="70" t="n">
        <f aca="false">SUM(X207:X223)</f>
        <v>0</v>
      </c>
      <c r="Y224" s="70" t="n">
        <f aca="false">SUM(Y207:Y223)</f>
        <v>0</v>
      </c>
    </row>
    <row r="225" customFormat="false" ht="15.75" hidden="false" customHeight="false" outlineLevel="0" collapsed="false">
      <c r="A225" s="71" t="s">
        <v>71</v>
      </c>
      <c r="B225" s="72"/>
      <c r="C225" s="72"/>
      <c r="D225" s="72"/>
      <c r="E225" s="72"/>
      <c r="F225" s="73" t="n">
        <f aca="false">SUMIF(P207:P223,"pr",F207:F223)</f>
        <v>0</v>
      </c>
      <c r="G225" s="74"/>
      <c r="H225" s="71" t="s">
        <v>71</v>
      </c>
      <c r="I225" s="72"/>
      <c r="J225" s="73" t="n">
        <f aca="false">SUMIF(P207:P223,"pr",J207:J223)</f>
        <v>0</v>
      </c>
      <c r="L225" s="32"/>
      <c r="P225" s="2" t="s">
        <v>72</v>
      </c>
    </row>
    <row r="226" customFormat="false" ht="15.75" hidden="false" customHeight="false" outlineLevel="0" collapsed="false">
      <c r="A226" s="71" t="s">
        <v>73</v>
      </c>
      <c r="B226" s="72"/>
      <c r="C226" s="72"/>
      <c r="D226" s="72"/>
      <c r="E226" s="72"/>
      <c r="F226" s="73" t="n">
        <f aca="false">SUMIF(P207:P223,"mat",F207:F223)+SUMIF(P207:P223,"meh",F207:F223)</f>
        <v>0</v>
      </c>
      <c r="G226" s="74"/>
      <c r="H226" s="71" t="s">
        <v>73</v>
      </c>
      <c r="I226" s="72"/>
      <c r="J226" s="73" t="n">
        <f aca="false">SUMIF(P207:P223,"mat",J207:J223)+SUMIF(P207:P223,"meh",J207:J223)</f>
        <v>0</v>
      </c>
      <c r="L226" s="32"/>
      <c r="P226" s="2" t="s">
        <v>74</v>
      </c>
    </row>
    <row r="227" customFormat="false" ht="15.75" hidden="false" customHeight="false" outlineLevel="0" collapsed="false">
      <c r="A227" s="29"/>
      <c r="B227" s="29"/>
      <c r="C227" s="29"/>
      <c r="D227" s="29"/>
      <c r="E227" s="29"/>
      <c r="F227" s="29"/>
      <c r="G227" s="75"/>
      <c r="H227" s="29"/>
      <c r="I227" s="29"/>
      <c r="J227" s="76"/>
      <c r="L227" s="32"/>
      <c r="P227" s="2" t="s">
        <v>47</v>
      </c>
    </row>
    <row r="228" customFormat="false" ht="15.75" hidden="false" customHeight="false" outlineLevel="0" collapsed="false">
      <c r="A228" s="33" t="n">
        <v>11</v>
      </c>
      <c r="B228" s="34" t="s">
        <v>48</v>
      </c>
      <c r="C228" s="35"/>
      <c r="D228" s="35"/>
      <c r="E228" s="35"/>
      <c r="F228" s="35"/>
      <c r="G228" s="36"/>
      <c r="H228" s="35"/>
      <c r="I228" s="35"/>
      <c r="J228" s="35"/>
      <c r="L228" s="32"/>
      <c r="P228" s="2" t="s">
        <v>49</v>
      </c>
      <c r="S228" s="37"/>
      <c r="T228" s="37"/>
      <c r="U228" s="37"/>
      <c r="V228" s="37"/>
      <c r="W228" s="37"/>
      <c r="X228" s="37"/>
      <c r="Y228" s="37"/>
    </row>
    <row r="229" customFormat="false" ht="15.75" hidden="true" customHeight="false" outlineLevel="0" collapsed="false">
      <c r="A229" s="38"/>
      <c r="B229" s="39"/>
      <c r="C229" s="39"/>
      <c r="D229" s="39"/>
      <c r="E229" s="39"/>
      <c r="F229" s="40"/>
      <c r="G229" s="41"/>
      <c r="H229" s="39"/>
      <c r="I229" s="39"/>
      <c r="J229" s="42"/>
      <c r="L229" s="32"/>
      <c r="P229" s="2" t="s">
        <v>50</v>
      </c>
      <c r="S229" s="43"/>
      <c r="T229" s="44"/>
      <c r="U229" s="44"/>
      <c r="V229" s="44"/>
      <c r="W229" s="44"/>
      <c r="X229" s="44"/>
      <c r="Y229" s="45"/>
    </row>
    <row r="230" customFormat="false" ht="15.75" hidden="false" customHeight="false" outlineLevel="0" collapsed="false">
      <c r="A230" s="46" t="s">
        <v>51</v>
      </c>
      <c r="B230" s="47"/>
      <c r="C230" s="48"/>
      <c r="D230" s="49"/>
      <c r="E230" s="49"/>
      <c r="F230" s="50" t="n">
        <f aca="false">ROUND(E230*ROUND(D230,2),2)</f>
        <v>0</v>
      </c>
      <c r="G230" s="51" t="s">
        <v>52</v>
      </c>
      <c r="H230" s="52" t="n">
        <f aca="false">KoeffForPrice</f>
        <v>0</v>
      </c>
      <c r="I230" s="53" t="n">
        <f aca="false">ROUND(E230*H230,2)</f>
        <v>0</v>
      </c>
      <c r="J230" s="50" t="n">
        <f aca="false">ROUND(I230*ROUND(D230,2),2)</f>
        <v>0</v>
      </c>
      <c r="L230" s="32"/>
      <c r="P230" s="2" t="s">
        <v>53</v>
      </c>
      <c r="S230" s="54"/>
      <c r="T230" s="55"/>
      <c r="U230" s="56"/>
      <c r="V230" s="53"/>
      <c r="W230" s="53" t="n">
        <f aca="false">ROUND(D230*S230,2)</f>
        <v>0</v>
      </c>
      <c r="X230" s="53" t="n">
        <f aca="false">ROUND(D230*T230,2)</f>
        <v>0</v>
      </c>
      <c r="Y230" s="50"/>
    </row>
    <row r="231" customFormat="false" ht="15.75" hidden="false" customHeight="false" outlineLevel="0" collapsed="false">
      <c r="A231" s="46" t="s">
        <v>54</v>
      </c>
      <c r="B231" s="47"/>
      <c r="C231" s="48"/>
      <c r="D231" s="49"/>
      <c r="E231" s="49"/>
      <c r="F231" s="50" t="n">
        <f aca="false">ROUND(E231*ROUND(D231,2),2)</f>
        <v>0</v>
      </c>
      <c r="G231" s="51" t="s">
        <v>52</v>
      </c>
      <c r="H231" s="52" t="n">
        <f aca="false">KoeffForPrice</f>
        <v>0</v>
      </c>
      <c r="I231" s="53" t="n">
        <f aca="false">ROUND(E231*H231,2)</f>
        <v>0</v>
      </c>
      <c r="J231" s="50" t="n">
        <f aca="false">ROUND(I231*ROUND(D231,2),2)</f>
        <v>0</v>
      </c>
      <c r="L231" s="32"/>
      <c r="P231" s="2" t="s">
        <v>53</v>
      </c>
      <c r="S231" s="54"/>
      <c r="T231" s="55"/>
      <c r="U231" s="56"/>
      <c r="V231" s="53"/>
      <c r="W231" s="53" t="n">
        <f aca="false">ROUND(D231*S231,2)</f>
        <v>0</v>
      </c>
      <c r="X231" s="53" t="n">
        <f aca="false">ROUND(D231*T231,2)</f>
        <v>0</v>
      </c>
      <c r="Y231" s="50"/>
    </row>
    <row r="232" customFormat="false" ht="15.75" hidden="false" customHeight="false" outlineLevel="0" collapsed="false">
      <c r="A232" s="46" t="s">
        <v>55</v>
      </c>
      <c r="B232" s="47"/>
      <c r="C232" s="48"/>
      <c r="D232" s="49"/>
      <c r="E232" s="49"/>
      <c r="F232" s="50" t="n">
        <f aca="false">ROUND(E232*ROUND(D232,2),2)</f>
        <v>0</v>
      </c>
      <c r="G232" s="51" t="s">
        <v>52</v>
      </c>
      <c r="H232" s="52" t="n">
        <f aca="false">KoeffForPrice</f>
        <v>0</v>
      </c>
      <c r="I232" s="53" t="n">
        <f aca="false">ROUND(E232*H232,2)</f>
        <v>0</v>
      </c>
      <c r="J232" s="50" t="n">
        <f aca="false">ROUND(I232*ROUND(D232,2),2)</f>
        <v>0</v>
      </c>
      <c r="L232" s="32"/>
      <c r="P232" s="2" t="s">
        <v>53</v>
      </c>
      <c r="S232" s="54"/>
      <c r="T232" s="55"/>
      <c r="U232" s="56"/>
      <c r="V232" s="53"/>
      <c r="W232" s="53" t="n">
        <f aca="false">ROUND(D232*S232,2)</f>
        <v>0</v>
      </c>
      <c r="X232" s="53" t="n">
        <f aca="false">ROUND(D232*T232,2)</f>
        <v>0</v>
      </c>
      <c r="Y232" s="50"/>
    </row>
    <row r="233" customFormat="false" ht="15.75" hidden="false" customHeight="false" outlineLevel="0" collapsed="false">
      <c r="A233" s="46" t="s">
        <v>56</v>
      </c>
      <c r="B233" s="47"/>
      <c r="C233" s="48"/>
      <c r="D233" s="49"/>
      <c r="E233" s="49"/>
      <c r="F233" s="50" t="n">
        <f aca="false">ROUND(E233*ROUND(D233,2),2)</f>
        <v>0</v>
      </c>
      <c r="G233" s="51" t="s">
        <v>52</v>
      </c>
      <c r="H233" s="52" t="n">
        <f aca="false">KoeffForPrice</f>
        <v>0</v>
      </c>
      <c r="I233" s="53" t="n">
        <f aca="false">ROUND(E233*H233,2)</f>
        <v>0</v>
      </c>
      <c r="J233" s="50" t="n">
        <f aca="false">ROUND(I233*ROUND(D233,2),2)</f>
        <v>0</v>
      </c>
      <c r="L233" s="32"/>
      <c r="P233" s="2" t="s">
        <v>53</v>
      </c>
      <c r="S233" s="54"/>
      <c r="T233" s="55"/>
      <c r="U233" s="56"/>
      <c r="V233" s="53"/>
      <c r="W233" s="53" t="n">
        <f aca="false">ROUND(D233*S233,2)</f>
        <v>0</v>
      </c>
      <c r="X233" s="53" t="n">
        <f aca="false">ROUND(D233*T233,2)</f>
        <v>0</v>
      </c>
      <c r="Y233" s="50"/>
    </row>
    <row r="234" customFormat="false" ht="15.75" hidden="false" customHeight="false" outlineLevel="0" collapsed="false">
      <c r="A234" s="46" t="s">
        <v>57</v>
      </c>
      <c r="B234" s="47"/>
      <c r="C234" s="48"/>
      <c r="D234" s="49"/>
      <c r="E234" s="49"/>
      <c r="F234" s="50" t="n">
        <f aca="false">ROUND(E234*ROUND(D234,2),2)</f>
        <v>0</v>
      </c>
      <c r="G234" s="51" t="s">
        <v>52</v>
      </c>
      <c r="H234" s="52" t="n">
        <f aca="false">KoeffForPrice</f>
        <v>0</v>
      </c>
      <c r="I234" s="53" t="n">
        <f aca="false">ROUND(E234*H234,2)</f>
        <v>0</v>
      </c>
      <c r="J234" s="50" t="n">
        <f aca="false">ROUND(I234*ROUND(D234,2),2)</f>
        <v>0</v>
      </c>
      <c r="L234" s="32"/>
      <c r="P234" s="2" t="s">
        <v>53</v>
      </c>
      <c r="S234" s="54"/>
      <c r="T234" s="55"/>
      <c r="U234" s="56"/>
      <c r="V234" s="53"/>
      <c r="W234" s="53" t="n">
        <f aca="false">ROUND(D234*S234,2)</f>
        <v>0</v>
      </c>
      <c r="X234" s="53" t="n">
        <f aca="false">ROUND(D234*T234,2)</f>
        <v>0</v>
      </c>
      <c r="Y234" s="50"/>
    </row>
    <row r="235" customFormat="false" ht="15.75" hidden="false" customHeight="false" outlineLevel="0" collapsed="false">
      <c r="A235" s="46" t="s">
        <v>58</v>
      </c>
      <c r="B235" s="47"/>
      <c r="C235" s="48"/>
      <c r="D235" s="49"/>
      <c r="E235" s="49"/>
      <c r="F235" s="50" t="n">
        <f aca="false">ROUND(E235*ROUND(D235,2),2)</f>
        <v>0</v>
      </c>
      <c r="G235" s="51" t="s">
        <v>52</v>
      </c>
      <c r="H235" s="52" t="n">
        <f aca="false">KoeffForPrice</f>
        <v>0</v>
      </c>
      <c r="I235" s="53" t="n">
        <f aca="false">ROUND(E235*H235,2)</f>
        <v>0</v>
      </c>
      <c r="J235" s="50" t="n">
        <f aca="false">ROUND(I235*ROUND(D235,2),2)</f>
        <v>0</v>
      </c>
      <c r="L235" s="32"/>
      <c r="P235" s="2" t="s">
        <v>53</v>
      </c>
      <c r="S235" s="54"/>
      <c r="T235" s="55"/>
      <c r="U235" s="56"/>
      <c r="V235" s="53"/>
      <c r="W235" s="53" t="n">
        <f aca="false">ROUND(D235*S235,2)</f>
        <v>0</v>
      </c>
      <c r="X235" s="53" t="n">
        <f aca="false">ROUND(D235*T235,2)</f>
        <v>0</v>
      </c>
      <c r="Y235" s="50"/>
    </row>
    <row r="236" customFormat="false" ht="15.75" hidden="false" customHeight="false" outlineLevel="0" collapsed="false">
      <c r="A236" s="46" t="s">
        <v>59</v>
      </c>
      <c r="B236" s="47"/>
      <c r="C236" s="48"/>
      <c r="D236" s="49"/>
      <c r="E236" s="49"/>
      <c r="F236" s="50" t="n">
        <f aca="false">ROUND(E236*ROUND(D236,2),2)</f>
        <v>0</v>
      </c>
      <c r="G236" s="51" t="s">
        <v>52</v>
      </c>
      <c r="H236" s="52" t="n">
        <f aca="false">KoeffForPrice</f>
        <v>0</v>
      </c>
      <c r="I236" s="53" t="n">
        <f aca="false">ROUND(E236*H236,2)</f>
        <v>0</v>
      </c>
      <c r="J236" s="50" t="n">
        <f aca="false">ROUND(I236*ROUND(D236,2),2)</f>
        <v>0</v>
      </c>
      <c r="L236" s="32"/>
      <c r="P236" s="2" t="s">
        <v>53</v>
      </c>
      <c r="S236" s="54"/>
      <c r="T236" s="55"/>
      <c r="U236" s="56"/>
      <c r="V236" s="53"/>
      <c r="W236" s="53" t="n">
        <f aca="false">ROUND(D236*S236,2)</f>
        <v>0</v>
      </c>
      <c r="X236" s="53" t="n">
        <f aca="false">ROUND(D236*T236,2)</f>
        <v>0</v>
      </c>
      <c r="Y236" s="50"/>
    </row>
    <row r="237" customFormat="false" ht="15.75" hidden="false" customHeight="false" outlineLevel="0" collapsed="false">
      <c r="A237" s="46" t="s">
        <v>60</v>
      </c>
      <c r="B237" s="47"/>
      <c r="C237" s="48"/>
      <c r="D237" s="49"/>
      <c r="E237" s="49"/>
      <c r="F237" s="50" t="n">
        <f aca="false">ROUND(E237*ROUND(D237,2),2)</f>
        <v>0</v>
      </c>
      <c r="G237" s="51" t="s">
        <v>52</v>
      </c>
      <c r="H237" s="52" t="n">
        <f aca="false">KoeffForPrice</f>
        <v>0</v>
      </c>
      <c r="I237" s="53" t="n">
        <f aca="false">ROUND(E237*H237,2)</f>
        <v>0</v>
      </c>
      <c r="J237" s="50" t="n">
        <f aca="false">ROUND(I237*ROUND(D237,2),2)</f>
        <v>0</v>
      </c>
      <c r="L237" s="32"/>
      <c r="P237" s="2" t="s">
        <v>53</v>
      </c>
      <c r="S237" s="54"/>
      <c r="T237" s="55"/>
      <c r="U237" s="56"/>
      <c r="V237" s="53"/>
      <c r="W237" s="53" t="n">
        <f aca="false">ROUND(D237*S237,2)</f>
        <v>0</v>
      </c>
      <c r="X237" s="53" t="n">
        <f aca="false">ROUND(D237*T237,2)</f>
        <v>0</v>
      </c>
      <c r="Y237" s="50"/>
    </row>
    <row r="238" customFormat="false" ht="15.75" hidden="false" customHeight="false" outlineLevel="0" collapsed="false">
      <c r="A238" s="46" t="s">
        <v>61</v>
      </c>
      <c r="B238" s="47"/>
      <c r="C238" s="48"/>
      <c r="D238" s="49"/>
      <c r="E238" s="49"/>
      <c r="F238" s="50" t="n">
        <f aca="false">ROUND(E238*ROUND(D238,2),2)</f>
        <v>0</v>
      </c>
      <c r="G238" s="51" t="s">
        <v>52</v>
      </c>
      <c r="H238" s="52" t="n">
        <f aca="false">KoeffForPrice</f>
        <v>0</v>
      </c>
      <c r="I238" s="53" t="n">
        <f aca="false">ROUND(E238*H238,2)</f>
        <v>0</v>
      </c>
      <c r="J238" s="50" t="n">
        <f aca="false">ROUND(I238*ROUND(D238,2),2)</f>
        <v>0</v>
      </c>
      <c r="L238" s="32"/>
      <c r="P238" s="2" t="s">
        <v>53</v>
      </c>
      <c r="S238" s="54"/>
      <c r="T238" s="55"/>
      <c r="U238" s="56"/>
      <c r="V238" s="53"/>
      <c r="W238" s="53" t="n">
        <f aca="false">ROUND(D238*S238,2)</f>
        <v>0</v>
      </c>
      <c r="X238" s="53" t="n">
        <f aca="false">ROUND(D238*T238,2)</f>
        <v>0</v>
      </c>
      <c r="Y238" s="50"/>
    </row>
    <row r="239" customFormat="false" ht="15.75" hidden="false" customHeight="false" outlineLevel="0" collapsed="false">
      <c r="A239" s="46" t="s">
        <v>62</v>
      </c>
      <c r="B239" s="47"/>
      <c r="C239" s="48"/>
      <c r="D239" s="49"/>
      <c r="E239" s="49"/>
      <c r="F239" s="50" t="n">
        <f aca="false">ROUND(E239*ROUND(D239,2),2)</f>
        <v>0</v>
      </c>
      <c r="G239" s="51" t="s">
        <v>52</v>
      </c>
      <c r="H239" s="52" t="n">
        <f aca="false">KoeffForPrice</f>
        <v>0</v>
      </c>
      <c r="I239" s="53" t="n">
        <f aca="false">ROUND(E239*H239,2)</f>
        <v>0</v>
      </c>
      <c r="J239" s="50" t="n">
        <f aca="false">ROUND(I239*ROUND(D239,2),2)</f>
        <v>0</v>
      </c>
      <c r="L239" s="32"/>
      <c r="P239" s="2" t="s">
        <v>53</v>
      </c>
      <c r="S239" s="54"/>
      <c r="T239" s="55"/>
      <c r="U239" s="56"/>
      <c r="V239" s="53"/>
      <c r="W239" s="53" t="n">
        <f aca="false">ROUND(D239*S239,2)</f>
        <v>0</v>
      </c>
      <c r="X239" s="53" t="n">
        <f aca="false">ROUND(D239*T239,2)</f>
        <v>0</v>
      </c>
      <c r="Y239" s="50"/>
    </row>
    <row r="240" customFormat="false" ht="15.75" hidden="false" customHeight="false" outlineLevel="0" collapsed="false">
      <c r="A240" s="46" t="s">
        <v>63</v>
      </c>
      <c r="B240" s="47"/>
      <c r="C240" s="48"/>
      <c r="D240" s="49"/>
      <c r="E240" s="49"/>
      <c r="F240" s="50" t="n">
        <f aca="false">ROUND(E240*ROUND(D240,2),2)</f>
        <v>0</v>
      </c>
      <c r="G240" s="51" t="s">
        <v>52</v>
      </c>
      <c r="H240" s="52" t="n">
        <f aca="false">KoeffForPrice</f>
        <v>0</v>
      </c>
      <c r="I240" s="53" t="n">
        <f aca="false">ROUND(E240*H240,2)</f>
        <v>0</v>
      </c>
      <c r="J240" s="50" t="n">
        <f aca="false">ROUND(I240*ROUND(D240,2),2)</f>
        <v>0</v>
      </c>
      <c r="L240" s="32"/>
      <c r="P240" s="2" t="s">
        <v>53</v>
      </c>
      <c r="S240" s="54"/>
      <c r="T240" s="55"/>
      <c r="U240" s="56"/>
      <c r="V240" s="53"/>
      <c r="W240" s="53" t="n">
        <f aca="false">ROUND(D240*S240,2)</f>
        <v>0</v>
      </c>
      <c r="X240" s="53" t="n">
        <f aca="false">ROUND(D240*T240,2)</f>
        <v>0</v>
      </c>
      <c r="Y240" s="50"/>
    </row>
    <row r="241" customFormat="false" ht="15.75" hidden="false" customHeight="false" outlineLevel="0" collapsed="false">
      <c r="A241" s="46" t="s">
        <v>64</v>
      </c>
      <c r="B241" s="47"/>
      <c r="C241" s="48"/>
      <c r="D241" s="49"/>
      <c r="E241" s="49"/>
      <c r="F241" s="50" t="n">
        <f aca="false">ROUND(E241*ROUND(D241,2),2)</f>
        <v>0</v>
      </c>
      <c r="G241" s="51" t="s">
        <v>52</v>
      </c>
      <c r="H241" s="52" t="n">
        <f aca="false">KoeffForPrice</f>
        <v>0</v>
      </c>
      <c r="I241" s="53" t="n">
        <f aca="false">ROUND(E241*H241,2)</f>
        <v>0</v>
      </c>
      <c r="J241" s="50" t="n">
        <f aca="false">ROUND(I241*ROUND(D241,2),2)</f>
        <v>0</v>
      </c>
      <c r="L241" s="32"/>
      <c r="P241" s="2" t="s">
        <v>53</v>
      </c>
      <c r="S241" s="54"/>
      <c r="T241" s="55"/>
      <c r="U241" s="56"/>
      <c r="V241" s="53"/>
      <c r="W241" s="53" t="n">
        <f aca="false">ROUND(D241*S241,2)</f>
        <v>0</v>
      </c>
      <c r="X241" s="53" t="n">
        <f aca="false">ROUND(D241*T241,2)</f>
        <v>0</v>
      </c>
      <c r="Y241" s="50"/>
    </row>
    <row r="242" customFormat="false" ht="15.75" hidden="false" customHeight="false" outlineLevel="0" collapsed="false">
      <c r="A242" s="46" t="s">
        <v>65</v>
      </c>
      <c r="B242" s="47"/>
      <c r="C242" s="48"/>
      <c r="D242" s="49"/>
      <c r="E242" s="49"/>
      <c r="F242" s="50" t="n">
        <f aca="false">ROUND(E242*ROUND(D242,2),2)</f>
        <v>0</v>
      </c>
      <c r="G242" s="51" t="s">
        <v>52</v>
      </c>
      <c r="H242" s="52" t="n">
        <f aca="false">KoeffForPrice</f>
        <v>0</v>
      </c>
      <c r="I242" s="53" t="n">
        <f aca="false">ROUND(E242*H242,2)</f>
        <v>0</v>
      </c>
      <c r="J242" s="50" t="n">
        <f aca="false">ROUND(I242*ROUND(D242,2),2)</f>
        <v>0</v>
      </c>
      <c r="L242" s="32"/>
      <c r="P242" s="2" t="s">
        <v>53</v>
      </c>
      <c r="S242" s="54"/>
      <c r="T242" s="55"/>
      <c r="U242" s="56"/>
      <c r="V242" s="53"/>
      <c r="W242" s="53" t="n">
        <f aca="false">ROUND(D242*S242,2)</f>
        <v>0</v>
      </c>
      <c r="X242" s="53" t="n">
        <f aca="false">ROUND(D242*T242,2)</f>
        <v>0</v>
      </c>
      <c r="Y242" s="50"/>
    </row>
    <row r="243" customFormat="false" ht="15.75" hidden="false" customHeight="false" outlineLevel="0" collapsed="false">
      <c r="A243" s="46" t="s">
        <v>66</v>
      </c>
      <c r="B243" s="47"/>
      <c r="C243" s="48"/>
      <c r="D243" s="49"/>
      <c r="E243" s="49"/>
      <c r="F243" s="50" t="n">
        <f aca="false">ROUND(E243*ROUND(D243,2),2)</f>
        <v>0</v>
      </c>
      <c r="G243" s="51" t="s">
        <v>52</v>
      </c>
      <c r="H243" s="52" t="n">
        <f aca="false">KoeffForPrice</f>
        <v>0</v>
      </c>
      <c r="I243" s="53" t="n">
        <f aca="false">ROUND(E243*H243,2)</f>
        <v>0</v>
      </c>
      <c r="J243" s="50" t="n">
        <f aca="false">ROUND(I243*ROUND(D243,2),2)</f>
        <v>0</v>
      </c>
      <c r="L243" s="32"/>
      <c r="P243" s="2" t="s">
        <v>53</v>
      </c>
      <c r="S243" s="54"/>
      <c r="T243" s="55"/>
      <c r="U243" s="56"/>
      <c r="V243" s="53"/>
      <c r="W243" s="53" t="n">
        <f aca="false">ROUND(D243*S243,2)</f>
        <v>0</v>
      </c>
      <c r="X243" s="53" t="n">
        <f aca="false">ROUND(D243*T243,2)</f>
        <v>0</v>
      </c>
      <c r="Y243" s="50"/>
    </row>
    <row r="244" customFormat="false" ht="15.75" hidden="false" customHeight="false" outlineLevel="0" collapsed="false">
      <c r="A244" s="46" t="s">
        <v>67</v>
      </c>
      <c r="B244" s="47"/>
      <c r="C244" s="48"/>
      <c r="D244" s="49"/>
      <c r="E244" s="49"/>
      <c r="F244" s="50" t="n">
        <f aca="false">ROUND(E244*ROUND(D244,2),2)</f>
        <v>0</v>
      </c>
      <c r="G244" s="51" t="s">
        <v>52</v>
      </c>
      <c r="H244" s="52" t="n">
        <f aca="false">KoeffForPrice</f>
        <v>0</v>
      </c>
      <c r="I244" s="53" t="n">
        <f aca="false">ROUND(E244*H244,2)</f>
        <v>0</v>
      </c>
      <c r="J244" s="50" t="n">
        <f aca="false">ROUND(I244*ROUND(D244,2),2)</f>
        <v>0</v>
      </c>
      <c r="L244" s="32"/>
      <c r="P244" s="2" t="s">
        <v>53</v>
      </c>
      <c r="S244" s="54"/>
      <c r="T244" s="55"/>
      <c r="U244" s="56"/>
      <c r="V244" s="53"/>
      <c r="W244" s="53" t="n">
        <f aca="false">ROUND(D244*S244,2)</f>
        <v>0</v>
      </c>
      <c r="X244" s="53" t="n">
        <f aca="false">ROUND(D244*T244,2)</f>
        <v>0</v>
      </c>
      <c r="Y244" s="50"/>
    </row>
    <row r="245" customFormat="false" ht="15.75" hidden="true" customHeight="false" outlineLevel="0" collapsed="false">
      <c r="A245" s="57"/>
      <c r="B245" s="58"/>
      <c r="C245" s="58"/>
      <c r="D245" s="58"/>
      <c r="E245" s="58"/>
      <c r="F245" s="59"/>
      <c r="G245" s="60"/>
      <c r="H245" s="58"/>
      <c r="I245" s="58"/>
      <c r="J245" s="61"/>
      <c r="L245" s="32"/>
      <c r="P245" s="2" t="s">
        <v>68</v>
      </c>
      <c r="S245" s="62"/>
      <c r="T245" s="63"/>
      <c r="U245" s="63"/>
      <c r="V245" s="63"/>
      <c r="W245" s="63"/>
      <c r="X245" s="63"/>
      <c r="Y245" s="64"/>
    </row>
    <row r="246" customFormat="false" ht="15.75" hidden="false" customHeight="false" outlineLevel="0" collapsed="false">
      <c r="A246" s="65" t="s">
        <v>69</v>
      </c>
      <c r="B246" s="66"/>
      <c r="C246" s="66"/>
      <c r="D246" s="66"/>
      <c r="E246" s="66"/>
      <c r="F246" s="67" t="n">
        <f aca="false">SUM(F229:F245)</f>
        <v>0</v>
      </c>
      <c r="G246" s="68"/>
      <c r="H246" s="65" t="s">
        <v>69</v>
      </c>
      <c r="I246" s="66"/>
      <c r="J246" s="67" t="n">
        <f aca="false">SUM(J229:J245)</f>
        <v>0</v>
      </c>
      <c r="L246" s="32"/>
      <c r="P246" s="2" t="s">
        <v>70</v>
      </c>
      <c r="S246" s="69"/>
      <c r="T246" s="69"/>
      <c r="U246" s="69"/>
      <c r="V246" s="69"/>
      <c r="W246" s="70" t="n">
        <f aca="false">SUM(W229:W245)</f>
        <v>0</v>
      </c>
      <c r="X246" s="70" t="n">
        <f aca="false">SUM(X229:X245)</f>
        <v>0</v>
      </c>
      <c r="Y246" s="70" t="n">
        <f aca="false">SUM(Y229:Y245)</f>
        <v>0</v>
      </c>
    </row>
    <row r="247" customFormat="false" ht="15.75" hidden="false" customHeight="false" outlineLevel="0" collapsed="false">
      <c r="A247" s="71" t="s">
        <v>71</v>
      </c>
      <c r="B247" s="72"/>
      <c r="C247" s="72"/>
      <c r="D247" s="72"/>
      <c r="E247" s="72"/>
      <c r="F247" s="73" t="n">
        <f aca="false">SUMIF(P229:P245,"pr",F229:F245)</f>
        <v>0</v>
      </c>
      <c r="G247" s="74"/>
      <c r="H247" s="71" t="s">
        <v>71</v>
      </c>
      <c r="I247" s="72"/>
      <c r="J247" s="73" t="n">
        <f aca="false">SUMIF(P229:P245,"pr",J229:J245)</f>
        <v>0</v>
      </c>
      <c r="L247" s="32"/>
      <c r="P247" s="2" t="s">
        <v>72</v>
      </c>
    </row>
    <row r="248" customFormat="false" ht="15.75" hidden="false" customHeight="false" outlineLevel="0" collapsed="false">
      <c r="A248" s="71" t="s">
        <v>73</v>
      </c>
      <c r="B248" s="72"/>
      <c r="C248" s="72"/>
      <c r="D248" s="72"/>
      <c r="E248" s="72"/>
      <c r="F248" s="73" t="n">
        <f aca="false">SUMIF(P229:P245,"mat",F229:F245)+SUMIF(P229:P245,"meh",F229:F245)</f>
        <v>0</v>
      </c>
      <c r="G248" s="74"/>
      <c r="H248" s="71" t="s">
        <v>73</v>
      </c>
      <c r="I248" s="72"/>
      <c r="J248" s="73" t="n">
        <f aca="false">SUMIF(P229:P245,"mat",J229:J245)+SUMIF(P229:P245,"meh",J229:J245)</f>
        <v>0</v>
      </c>
      <c r="L248" s="32"/>
      <c r="P248" s="2" t="s">
        <v>74</v>
      </c>
    </row>
    <row r="249" customFormat="false" ht="15.75" hidden="false" customHeight="false" outlineLevel="0" collapsed="false">
      <c r="A249" s="29"/>
      <c r="B249" s="29"/>
      <c r="C249" s="29"/>
      <c r="D249" s="29"/>
      <c r="E249" s="29"/>
      <c r="F249" s="29"/>
      <c r="G249" s="75"/>
      <c r="H249" s="29"/>
      <c r="I249" s="29"/>
      <c r="J249" s="76"/>
      <c r="L249" s="32"/>
      <c r="P249" s="2" t="s">
        <v>47</v>
      </c>
    </row>
    <row r="250" customFormat="false" ht="15.75" hidden="false" customHeight="false" outlineLevel="0" collapsed="false">
      <c r="A250" s="33" t="n">
        <v>12</v>
      </c>
      <c r="B250" s="34" t="s">
        <v>48</v>
      </c>
      <c r="C250" s="35"/>
      <c r="D250" s="35"/>
      <c r="E250" s="35"/>
      <c r="F250" s="35"/>
      <c r="G250" s="36"/>
      <c r="H250" s="35"/>
      <c r="I250" s="35"/>
      <c r="J250" s="35"/>
      <c r="L250" s="32"/>
      <c r="P250" s="2" t="s">
        <v>49</v>
      </c>
      <c r="S250" s="37"/>
      <c r="T250" s="37"/>
      <c r="U250" s="37"/>
      <c r="V250" s="37"/>
      <c r="W250" s="37"/>
      <c r="X250" s="37"/>
      <c r="Y250" s="37"/>
    </row>
    <row r="251" customFormat="false" ht="15.75" hidden="true" customHeight="false" outlineLevel="0" collapsed="false">
      <c r="A251" s="38"/>
      <c r="B251" s="39"/>
      <c r="C251" s="39"/>
      <c r="D251" s="39"/>
      <c r="E251" s="39"/>
      <c r="F251" s="40"/>
      <c r="G251" s="41"/>
      <c r="H251" s="39"/>
      <c r="I251" s="39"/>
      <c r="J251" s="42"/>
      <c r="L251" s="32"/>
      <c r="P251" s="2" t="s">
        <v>50</v>
      </c>
      <c r="S251" s="43"/>
      <c r="T251" s="44"/>
      <c r="U251" s="44"/>
      <c r="V251" s="44"/>
      <c r="W251" s="44"/>
      <c r="X251" s="44"/>
      <c r="Y251" s="45"/>
    </row>
    <row r="252" customFormat="false" ht="15.75" hidden="false" customHeight="false" outlineLevel="0" collapsed="false">
      <c r="A252" s="46" t="s">
        <v>51</v>
      </c>
      <c r="B252" s="47"/>
      <c r="C252" s="48"/>
      <c r="D252" s="49"/>
      <c r="E252" s="49"/>
      <c r="F252" s="50" t="n">
        <f aca="false">ROUND(E252*ROUND(D252,2),2)</f>
        <v>0</v>
      </c>
      <c r="G252" s="51" t="s">
        <v>52</v>
      </c>
      <c r="H252" s="52" t="n">
        <f aca="false">KoeffForPrice</f>
        <v>0</v>
      </c>
      <c r="I252" s="53" t="n">
        <f aca="false">ROUND(E252*H252,2)</f>
        <v>0</v>
      </c>
      <c r="J252" s="50" t="n">
        <f aca="false">ROUND(I252*ROUND(D252,2),2)</f>
        <v>0</v>
      </c>
      <c r="L252" s="32"/>
      <c r="P252" s="2" t="s">
        <v>53</v>
      </c>
      <c r="S252" s="54"/>
      <c r="T252" s="55"/>
      <c r="U252" s="56"/>
      <c r="V252" s="53"/>
      <c r="W252" s="53" t="n">
        <f aca="false">ROUND(D252*S252,2)</f>
        <v>0</v>
      </c>
      <c r="X252" s="53" t="n">
        <f aca="false">ROUND(D252*T252,2)</f>
        <v>0</v>
      </c>
      <c r="Y252" s="50"/>
    </row>
    <row r="253" customFormat="false" ht="15.75" hidden="false" customHeight="false" outlineLevel="0" collapsed="false">
      <c r="A253" s="46" t="s">
        <v>54</v>
      </c>
      <c r="B253" s="47"/>
      <c r="C253" s="48"/>
      <c r="D253" s="49"/>
      <c r="E253" s="49"/>
      <c r="F253" s="50" t="n">
        <f aca="false">ROUND(E253*ROUND(D253,2),2)</f>
        <v>0</v>
      </c>
      <c r="G253" s="51" t="s">
        <v>52</v>
      </c>
      <c r="H253" s="52" t="n">
        <f aca="false">KoeffForPrice</f>
        <v>0</v>
      </c>
      <c r="I253" s="53" t="n">
        <f aca="false">ROUND(E253*H253,2)</f>
        <v>0</v>
      </c>
      <c r="J253" s="50" t="n">
        <f aca="false">ROUND(I253*ROUND(D253,2),2)</f>
        <v>0</v>
      </c>
      <c r="L253" s="32"/>
      <c r="P253" s="2" t="s">
        <v>53</v>
      </c>
      <c r="S253" s="54"/>
      <c r="T253" s="55"/>
      <c r="U253" s="56"/>
      <c r="V253" s="53"/>
      <c r="W253" s="53" t="n">
        <f aca="false">ROUND(D253*S253,2)</f>
        <v>0</v>
      </c>
      <c r="X253" s="53" t="n">
        <f aca="false">ROUND(D253*T253,2)</f>
        <v>0</v>
      </c>
      <c r="Y253" s="50"/>
    </row>
    <row r="254" customFormat="false" ht="15.75" hidden="false" customHeight="false" outlineLevel="0" collapsed="false">
      <c r="A254" s="46" t="s">
        <v>55</v>
      </c>
      <c r="B254" s="47"/>
      <c r="C254" s="48"/>
      <c r="D254" s="49"/>
      <c r="E254" s="49"/>
      <c r="F254" s="50" t="n">
        <f aca="false">ROUND(E254*ROUND(D254,2),2)</f>
        <v>0</v>
      </c>
      <c r="G254" s="51" t="s">
        <v>52</v>
      </c>
      <c r="H254" s="52" t="n">
        <f aca="false">KoeffForPrice</f>
        <v>0</v>
      </c>
      <c r="I254" s="53" t="n">
        <f aca="false">ROUND(E254*H254,2)</f>
        <v>0</v>
      </c>
      <c r="J254" s="50" t="n">
        <f aca="false">ROUND(I254*ROUND(D254,2),2)</f>
        <v>0</v>
      </c>
      <c r="L254" s="32"/>
      <c r="P254" s="2" t="s">
        <v>53</v>
      </c>
      <c r="S254" s="54"/>
      <c r="T254" s="55"/>
      <c r="U254" s="56"/>
      <c r="V254" s="53"/>
      <c r="W254" s="53" t="n">
        <f aca="false">ROUND(D254*S254,2)</f>
        <v>0</v>
      </c>
      <c r="X254" s="53" t="n">
        <f aca="false">ROUND(D254*T254,2)</f>
        <v>0</v>
      </c>
      <c r="Y254" s="50"/>
    </row>
    <row r="255" customFormat="false" ht="15.75" hidden="false" customHeight="false" outlineLevel="0" collapsed="false">
      <c r="A255" s="46" t="s">
        <v>56</v>
      </c>
      <c r="B255" s="47"/>
      <c r="C255" s="48"/>
      <c r="D255" s="49"/>
      <c r="E255" s="49"/>
      <c r="F255" s="50" t="n">
        <f aca="false">ROUND(E255*ROUND(D255,2),2)</f>
        <v>0</v>
      </c>
      <c r="G255" s="51" t="s">
        <v>52</v>
      </c>
      <c r="H255" s="52" t="n">
        <f aca="false">KoeffForPrice</f>
        <v>0</v>
      </c>
      <c r="I255" s="53" t="n">
        <f aca="false">ROUND(E255*H255,2)</f>
        <v>0</v>
      </c>
      <c r="J255" s="50" t="n">
        <f aca="false">ROUND(I255*ROUND(D255,2),2)</f>
        <v>0</v>
      </c>
      <c r="L255" s="32"/>
      <c r="P255" s="2" t="s">
        <v>53</v>
      </c>
      <c r="S255" s="54"/>
      <c r="T255" s="55"/>
      <c r="U255" s="56"/>
      <c r="V255" s="53"/>
      <c r="W255" s="53" t="n">
        <f aca="false">ROUND(D255*S255,2)</f>
        <v>0</v>
      </c>
      <c r="X255" s="53" t="n">
        <f aca="false">ROUND(D255*T255,2)</f>
        <v>0</v>
      </c>
      <c r="Y255" s="50"/>
    </row>
    <row r="256" customFormat="false" ht="15.75" hidden="false" customHeight="false" outlineLevel="0" collapsed="false">
      <c r="A256" s="46" t="s">
        <v>57</v>
      </c>
      <c r="B256" s="47"/>
      <c r="C256" s="48"/>
      <c r="D256" s="49"/>
      <c r="E256" s="49"/>
      <c r="F256" s="50" t="n">
        <f aca="false">ROUND(E256*ROUND(D256,2),2)</f>
        <v>0</v>
      </c>
      <c r="G256" s="51" t="s">
        <v>52</v>
      </c>
      <c r="H256" s="52" t="n">
        <f aca="false">KoeffForPrice</f>
        <v>0</v>
      </c>
      <c r="I256" s="53" t="n">
        <f aca="false">ROUND(E256*H256,2)</f>
        <v>0</v>
      </c>
      <c r="J256" s="50" t="n">
        <f aca="false">ROUND(I256*ROUND(D256,2),2)</f>
        <v>0</v>
      </c>
      <c r="L256" s="32"/>
      <c r="P256" s="2" t="s">
        <v>53</v>
      </c>
      <c r="S256" s="54"/>
      <c r="T256" s="55"/>
      <c r="U256" s="56"/>
      <c r="V256" s="53"/>
      <c r="W256" s="53" t="n">
        <f aca="false">ROUND(D256*S256,2)</f>
        <v>0</v>
      </c>
      <c r="X256" s="53" t="n">
        <f aca="false">ROUND(D256*T256,2)</f>
        <v>0</v>
      </c>
      <c r="Y256" s="50"/>
    </row>
    <row r="257" customFormat="false" ht="15.75" hidden="false" customHeight="false" outlineLevel="0" collapsed="false">
      <c r="A257" s="46" t="s">
        <v>58</v>
      </c>
      <c r="B257" s="47"/>
      <c r="C257" s="48"/>
      <c r="D257" s="49"/>
      <c r="E257" s="49"/>
      <c r="F257" s="50" t="n">
        <f aca="false">ROUND(E257*ROUND(D257,2),2)</f>
        <v>0</v>
      </c>
      <c r="G257" s="51" t="s">
        <v>52</v>
      </c>
      <c r="H257" s="52" t="n">
        <f aca="false">KoeffForPrice</f>
        <v>0</v>
      </c>
      <c r="I257" s="53" t="n">
        <f aca="false">ROUND(E257*H257,2)</f>
        <v>0</v>
      </c>
      <c r="J257" s="50" t="n">
        <f aca="false">ROUND(I257*ROUND(D257,2),2)</f>
        <v>0</v>
      </c>
      <c r="L257" s="32"/>
      <c r="P257" s="2" t="s">
        <v>53</v>
      </c>
      <c r="S257" s="54"/>
      <c r="T257" s="55"/>
      <c r="U257" s="56"/>
      <c r="V257" s="53"/>
      <c r="W257" s="53" t="n">
        <f aca="false">ROUND(D257*S257,2)</f>
        <v>0</v>
      </c>
      <c r="X257" s="53" t="n">
        <f aca="false">ROUND(D257*T257,2)</f>
        <v>0</v>
      </c>
      <c r="Y257" s="50"/>
    </row>
    <row r="258" customFormat="false" ht="15.75" hidden="false" customHeight="false" outlineLevel="0" collapsed="false">
      <c r="A258" s="46" t="s">
        <v>59</v>
      </c>
      <c r="B258" s="47"/>
      <c r="C258" s="48"/>
      <c r="D258" s="49"/>
      <c r="E258" s="49"/>
      <c r="F258" s="50" t="n">
        <f aca="false">ROUND(E258*ROUND(D258,2),2)</f>
        <v>0</v>
      </c>
      <c r="G258" s="51" t="s">
        <v>52</v>
      </c>
      <c r="H258" s="52" t="n">
        <f aca="false">KoeffForPrice</f>
        <v>0</v>
      </c>
      <c r="I258" s="53" t="n">
        <f aca="false">ROUND(E258*H258,2)</f>
        <v>0</v>
      </c>
      <c r="J258" s="50" t="n">
        <f aca="false">ROUND(I258*ROUND(D258,2),2)</f>
        <v>0</v>
      </c>
      <c r="L258" s="32"/>
      <c r="P258" s="2" t="s">
        <v>53</v>
      </c>
      <c r="S258" s="54"/>
      <c r="T258" s="55"/>
      <c r="U258" s="56"/>
      <c r="V258" s="53"/>
      <c r="W258" s="53" t="n">
        <f aca="false">ROUND(D258*S258,2)</f>
        <v>0</v>
      </c>
      <c r="X258" s="53" t="n">
        <f aca="false">ROUND(D258*T258,2)</f>
        <v>0</v>
      </c>
      <c r="Y258" s="50"/>
    </row>
    <row r="259" customFormat="false" ht="15.75" hidden="false" customHeight="false" outlineLevel="0" collapsed="false">
      <c r="A259" s="46" t="s">
        <v>60</v>
      </c>
      <c r="B259" s="47"/>
      <c r="C259" s="48"/>
      <c r="D259" s="49"/>
      <c r="E259" s="49"/>
      <c r="F259" s="50" t="n">
        <f aca="false">ROUND(E259*ROUND(D259,2),2)</f>
        <v>0</v>
      </c>
      <c r="G259" s="51" t="s">
        <v>52</v>
      </c>
      <c r="H259" s="52" t="n">
        <f aca="false">KoeffForPrice</f>
        <v>0</v>
      </c>
      <c r="I259" s="53" t="n">
        <f aca="false">ROUND(E259*H259,2)</f>
        <v>0</v>
      </c>
      <c r="J259" s="50" t="n">
        <f aca="false">ROUND(I259*ROUND(D259,2),2)</f>
        <v>0</v>
      </c>
      <c r="L259" s="32"/>
      <c r="P259" s="2" t="s">
        <v>53</v>
      </c>
      <c r="S259" s="54"/>
      <c r="T259" s="55"/>
      <c r="U259" s="56"/>
      <c r="V259" s="53"/>
      <c r="W259" s="53" t="n">
        <f aca="false">ROUND(D259*S259,2)</f>
        <v>0</v>
      </c>
      <c r="X259" s="53" t="n">
        <f aca="false">ROUND(D259*T259,2)</f>
        <v>0</v>
      </c>
      <c r="Y259" s="50"/>
    </row>
    <row r="260" customFormat="false" ht="15.75" hidden="false" customHeight="false" outlineLevel="0" collapsed="false">
      <c r="A260" s="46" t="s">
        <v>61</v>
      </c>
      <c r="B260" s="47"/>
      <c r="C260" s="48"/>
      <c r="D260" s="49"/>
      <c r="E260" s="49"/>
      <c r="F260" s="50" t="n">
        <f aca="false">ROUND(E260*ROUND(D260,2),2)</f>
        <v>0</v>
      </c>
      <c r="G260" s="51" t="s">
        <v>52</v>
      </c>
      <c r="H260" s="52" t="n">
        <f aca="false">KoeffForPrice</f>
        <v>0</v>
      </c>
      <c r="I260" s="53" t="n">
        <f aca="false">ROUND(E260*H260,2)</f>
        <v>0</v>
      </c>
      <c r="J260" s="50" t="n">
        <f aca="false">ROUND(I260*ROUND(D260,2),2)</f>
        <v>0</v>
      </c>
      <c r="L260" s="32"/>
      <c r="P260" s="2" t="s">
        <v>53</v>
      </c>
      <c r="S260" s="54"/>
      <c r="T260" s="55"/>
      <c r="U260" s="56"/>
      <c r="V260" s="53"/>
      <c r="W260" s="53" t="n">
        <f aca="false">ROUND(D260*S260,2)</f>
        <v>0</v>
      </c>
      <c r="X260" s="53" t="n">
        <f aca="false">ROUND(D260*T260,2)</f>
        <v>0</v>
      </c>
      <c r="Y260" s="50"/>
    </row>
    <row r="261" customFormat="false" ht="15.75" hidden="false" customHeight="false" outlineLevel="0" collapsed="false">
      <c r="A261" s="46" t="s">
        <v>62</v>
      </c>
      <c r="B261" s="47"/>
      <c r="C261" s="48"/>
      <c r="D261" s="49"/>
      <c r="E261" s="49"/>
      <c r="F261" s="50" t="n">
        <f aca="false">ROUND(E261*ROUND(D261,2),2)</f>
        <v>0</v>
      </c>
      <c r="G261" s="51" t="s">
        <v>52</v>
      </c>
      <c r="H261" s="52" t="n">
        <f aca="false">KoeffForPrice</f>
        <v>0</v>
      </c>
      <c r="I261" s="53" t="n">
        <f aca="false">ROUND(E261*H261,2)</f>
        <v>0</v>
      </c>
      <c r="J261" s="50" t="n">
        <f aca="false">ROUND(I261*ROUND(D261,2),2)</f>
        <v>0</v>
      </c>
      <c r="L261" s="32"/>
      <c r="P261" s="2" t="s">
        <v>53</v>
      </c>
      <c r="S261" s="54"/>
      <c r="T261" s="55"/>
      <c r="U261" s="56"/>
      <c r="V261" s="53"/>
      <c r="W261" s="53" t="n">
        <f aca="false">ROUND(D261*S261,2)</f>
        <v>0</v>
      </c>
      <c r="X261" s="53" t="n">
        <f aca="false">ROUND(D261*T261,2)</f>
        <v>0</v>
      </c>
      <c r="Y261" s="50"/>
    </row>
    <row r="262" customFormat="false" ht="15.75" hidden="false" customHeight="false" outlineLevel="0" collapsed="false">
      <c r="A262" s="46" t="s">
        <v>63</v>
      </c>
      <c r="B262" s="47"/>
      <c r="C262" s="48"/>
      <c r="D262" s="49"/>
      <c r="E262" s="49"/>
      <c r="F262" s="50" t="n">
        <f aca="false">ROUND(E262*ROUND(D262,2),2)</f>
        <v>0</v>
      </c>
      <c r="G262" s="51" t="s">
        <v>52</v>
      </c>
      <c r="H262" s="52" t="n">
        <f aca="false">KoeffForPrice</f>
        <v>0</v>
      </c>
      <c r="I262" s="53" t="n">
        <f aca="false">ROUND(E262*H262,2)</f>
        <v>0</v>
      </c>
      <c r="J262" s="50" t="n">
        <f aca="false">ROUND(I262*ROUND(D262,2),2)</f>
        <v>0</v>
      </c>
      <c r="L262" s="32"/>
      <c r="P262" s="2" t="s">
        <v>53</v>
      </c>
      <c r="S262" s="54"/>
      <c r="T262" s="55"/>
      <c r="U262" s="56"/>
      <c r="V262" s="53"/>
      <c r="W262" s="53" t="n">
        <f aca="false">ROUND(D262*S262,2)</f>
        <v>0</v>
      </c>
      <c r="X262" s="53" t="n">
        <f aca="false">ROUND(D262*T262,2)</f>
        <v>0</v>
      </c>
      <c r="Y262" s="50"/>
    </row>
    <row r="263" customFormat="false" ht="15.75" hidden="false" customHeight="false" outlineLevel="0" collapsed="false">
      <c r="A263" s="46" t="s">
        <v>64</v>
      </c>
      <c r="B263" s="47"/>
      <c r="C263" s="48"/>
      <c r="D263" s="49"/>
      <c r="E263" s="49"/>
      <c r="F263" s="50" t="n">
        <f aca="false">ROUND(E263*ROUND(D263,2),2)</f>
        <v>0</v>
      </c>
      <c r="G263" s="51" t="s">
        <v>52</v>
      </c>
      <c r="H263" s="52" t="n">
        <f aca="false">KoeffForPrice</f>
        <v>0</v>
      </c>
      <c r="I263" s="53" t="n">
        <f aca="false">ROUND(E263*H263,2)</f>
        <v>0</v>
      </c>
      <c r="J263" s="50" t="n">
        <f aca="false">ROUND(I263*ROUND(D263,2),2)</f>
        <v>0</v>
      </c>
      <c r="L263" s="32"/>
      <c r="P263" s="2" t="s">
        <v>53</v>
      </c>
      <c r="S263" s="54"/>
      <c r="T263" s="55"/>
      <c r="U263" s="56"/>
      <c r="V263" s="53"/>
      <c r="W263" s="53" t="n">
        <f aca="false">ROUND(D263*S263,2)</f>
        <v>0</v>
      </c>
      <c r="X263" s="53" t="n">
        <f aca="false">ROUND(D263*T263,2)</f>
        <v>0</v>
      </c>
      <c r="Y263" s="50"/>
    </row>
    <row r="264" customFormat="false" ht="15.75" hidden="false" customHeight="false" outlineLevel="0" collapsed="false">
      <c r="A264" s="46" t="s">
        <v>65</v>
      </c>
      <c r="B264" s="47"/>
      <c r="C264" s="48"/>
      <c r="D264" s="49"/>
      <c r="E264" s="49"/>
      <c r="F264" s="50" t="n">
        <f aca="false">ROUND(E264*ROUND(D264,2),2)</f>
        <v>0</v>
      </c>
      <c r="G264" s="51" t="s">
        <v>52</v>
      </c>
      <c r="H264" s="52" t="n">
        <f aca="false">KoeffForPrice</f>
        <v>0</v>
      </c>
      <c r="I264" s="53" t="n">
        <f aca="false">ROUND(E264*H264,2)</f>
        <v>0</v>
      </c>
      <c r="J264" s="50" t="n">
        <f aca="false">ROUND(I264*ROUND(D264,2),2)</f>
        <v>0</v>
      </c>
      <c r="L264" s="32"/>
      <c r="P264" s="2" t="s">
        <v>53</v>
      </c>
      <c r="S264" s="54"/>
      <c r="T264" s="55"/>
      <c r="U264" s="56"/>
      <c r="V264" s="53"/>
      <c r="W264" s="53" t="n">
        <f aca="false">ROUND(D264*S264,2)</f>
        <v>0</v>
      </c>
      <c r="X264" s="53" t="n">
        <f aca="false">ROUND(D264*T264,2)</f>
        <v>0</v>
      </c>
      <c r="Y264" s="50"/>
    </row>
    <row r="265" customFormat="false" ht="15.75" hidden="false" customHeight="false" outlineLevel="0" collapsed="false">
      <c r="A265" s="46" t="s">
        <v>66</v>
      </c>
      <c r="B265" s="47"/>
      <c r="C265" s="48"/>
      <c r="D265" s="49"/>
      <c r="E265" s="49"/>
      <c r="F265" s="50" t="n">
        <f aca="false">ROUND(E265*ROUND(D265,2),2)</f>
        <v>0</v>
      </c>
      <c r="G265" s="51" t="s">
        <v>52</v>
      </c>
      <c r="H265" s="52" t="n">
        <f aca="false">KoeffForPrice</f>
        <v>0</v>
      </c>
      <c r="I265" s="53" t="n">
        <f aca="false">ROUND(E265*H265,2)</f>
        <v>0</v>
      </c>
      <c r="J265" s="50" t="n">
        <f aca="false">ROUND(I265*ROUND(D265,2),2)</f>
        <v>0</v>
      </c>
      <c r="L265" s="32"/>
      <c r="P265" s="2" t="s">
        <v>53</v>
      </c>
      <c r="S265" s="54"/>
      <c r="T265" s="55"/>
      <c r="U265" s="56"/>
      <c r="V265" s="53"/>
      <c r="W265" s="53" t="n">
        <f aca="false">ROUND(D265*S265,2)</f>
        <v>0</v>
      </c>
      <c r="X265" s="53" t="n">
        <f aca="false">ROUND(D265*T265,2)</f>
        <v>0</v>
      </c>
      <c r="Y265" s="50"/>
    </row>
    <row r="266" customFormat="false" ht="15.75" hidden="false" customHeight="false" outlineLevel="0" collapsed="false">
      <c r="A266" s="46" t="s">
        <v>67</v>
      </c>
      <c r="B266" s="47"/>
      <c r="C266" s="48"/>
      <c r="D266" s="49"/>
      <c r="E266" s="49"/>
      <c r="F266" s="50" t="n">
        <f aca="false">ROUND(E266*ROUND(D266,2),2)</f>
        <v>0</v>
      </c>
      <c r="G266" s="51" t="s">
        <v>52</v>
      </c>
      <c r="H266" s="52" t="n">
        <f aca="false">KoeffForPrice</f>
        <v>0</v>
      </c>
      <c r="I266" s="53" t="n">
        <f aca="false">ROUND(E266*H266,2)</f>
        <v>0</v>
      </c>
      <c r="J266" s="50" t="n">
        <f aca="false">ROUND(I266*ROUND(D266,2),2)</f>
        <v>0</v>
      </c>
      <c r="L266" s="32"/>
      <c r="P266" s="2" t="s">
        <v>53</v>
      </c>
      <c r="S266" s="54"/>
      <c r="T266" s="55"/>
      <c r="U266" s="56"/>
      <c r="V266" s="53"/>
      <c r="W266" s="53" t="n">
        <f aca="false">ROUND(D266*S266,2)</f>
        <v>0</v>
      </c>
      <c r="X266" s="53" t="n">
        <f aca="false">ROUND(D266*T266,2)</f>
        <v>0</v>
      </c>
      <c r="Y266" s="50"/>
    </row>
    <row r="267" customFormat="false" ht="15.75" hidden="true" customHeight="false" outlineLevel="0" collapsed="false">
      <c r="A267" s="57"/>
      <c r="B267" s="58"/>
      <c r="C267" s="58"/>
      <c r="D267" s="58"/>
      <c r="E267" s="58"/>
      <c r="F267" s="59"/>
      <c r="G267" s="60"/>
      <c r="H267" s="58"/>
      <c r="I267" s="58"/>
      <c r="J267" s="61"/>
      <c r="L267" s="32"/>
      <c r="P267" s="2" t="s">
        <v>68</v>
      </c>
      <c r="S267" s="62"/>
      <c r="T267" s="63"/>
      <c r="U267" s="63"/>
      <c r="V267" s="63"/>
      <c r="W267" s="63"/>
      <c r="X267" s="63"/>
      <c r="Y267" s="64"/>
    </row>
    <row r="268" customFormat="false" ht="15.75" hidden="false" customHeight="false" outlineLevel="0" collapsed="false">
      <c r="A268" s="65" t="s">
        <v>69</v>
      </c>
      <c r="B268" s="66"/>
      <c r="C268" s="66"/>
      <c r="D268" s="66"/>
      <c r="E268" s="66"/>
      <c r="F268" s="67" t="n">
        <f aca="false">SUM(F251:F267)</f>
        <v>0</v>
      </c>
      <c r="G268" s="68"/>
      <c r="H268" s="65" t="s">
        <v>69</v>
      </c>
      <c r="I268" s="66"/>
      <c r="J268" s="67" t="n">
        <f aca="false">SUM(J251:J267)</f>
        <v>0</v>
      </c>
      <c r="L268" s="32"/>
      <c r="P268" s="2" t="s">
        <v>70</v>
      </c>
      <c r="S268" s="69"/>
      <c r="T268" s="69"/>
      <c r="U268" s="69"/>
      <c r="V268" s="69"/>
      <c r="W268" s="70" t="n">
        <f aca="false">SUM(W251:W267)</f>
        <v>0</v>
      </c>
      <c r="X268" s="70" t="n">
        <f aca="false">SUM(X251:X267)</f>
        <v>0</v>
      </c>
      <c r="Y268" s="70" t="n">
        <f aca="false">SUM(Y251:Y267)</f>
        <v>0</v>
      </c>
    </row>
    <row r="269" customFormat="false" ht="15.75" hidden="false" customHeight="false" outlineLevel="0" collapsed="false">
      <c r="A269" s="71" t="s">
        <v>71</v>
      </c>
      <c r="B269" s="72"/>
      <c r="C269" s="72"/>
      <c r="D269" s="72"/>
      <c r="E269" s="72"/>
      <c r="F269" s="73" t="n">
        <f aca="false">SUMIF(P251:P267,"pr",F251:F267)</f>
        <v>0</v>
      </c>
      <c r="G269" s="74"/>
      <c r="H269" s="71" t="s">
        <v>71</v>
      </c>
      <c r="I269" s="72"/>
      <c r="J269" s="73" t="n">
        <f aca="false">SUMIF(P251:P267,"pr",J251:J267)</f>
        <v>0</v>
      </c>
      <c r="L269" s="32"/>
      <c r="P269" s="2" t="s">
        <v>72</v>
      </c>
    </row>
    <row r="270" customFormat="false" ht="15.75" hidden="false" customHeight="false" outlineLevel="0" collapsed="false">
      <c r="A270" s="71" t="s">
        <v>73</v>
      </c>
      <c r="B270" s="72"/>
      <c r="C270" s="72"/>
      <c r="D270" s="72"/>
      <c r="E270" s="72"/>
      <c r="F270" s="73" t="n">
        <f aca="false">SUMIF(P251:P267,"mat",F251:F267)+SUMIF(P251:P267,"meh",F251:F267)</f>
        <v>0</v>
      </c>
      <c r="G270" s="74"/>
      <c r="H270" s="71" t="s">
        <v>73</v>
      </c>
      <c r="I270" s="72"/>
      <c r="J270" s="73" t="n">
        <f aca="false">SUMIF(P251:P267,"mat",J251:J267)+SUMIF(P251:P267,"meh",J251:J267)</f>
        <v>0</v>
      </c>
      <c r="L270" s="32"/>
      <c r="P270" s="2" t="s">
        <v>74</v>
      </c>
    </row>
    <row r="271" customFormat="false" ht="15.75" hidden="false" customHeight="false" outlineLevel="0" collapsed="false">
      <c r="A271" s="29"/>
      <c r="B271" s="29"/>
      <c r="C271" s="29"/>
      <c r="D271" s="29"/>
      <c r="E271" s="29"/>
      <c r="F271" s="29"/>
      <c r="G271" s="75"/>
      <c r="H271" s="29"/>
      <c r="I271" s="29"/>
      <c r="J271" s="76"/>
      <c r="L271" s="32"/>
      <c r="P271" s="2" t="s">
        <v>47</v>
      </c>
    </row>
    <row r="272" customFormat="false" ht="15.75" hidden="false" customHeight="false" outlineLevel="0" collapsed="false">
      <c r="A272" s="33" t="n">
        <v>13</v>
      </c>
      <c r="B272" s="34" t="s">
        <v>48</v>
      </c>
      <c r="C272" s="35"/>
      <c r="D272" s="35"/>
      <c r="E272" s="35"/>
      <c r="F272" s="35"/>
      <c r="G272" s="36"/>
      <c r="H272" s="35"/>
      <c r="I272" s="35"/>
      <c r="J272" s="35"/>
      <c r="L272" s="32"/>
      <c r="P272" s="2" t="s">
        <v>49</v>
      </c>
      <c r="S272" s="37"/>
      <c r="T272" s="37"/>
      <c r="U272" s="37"/>
      <c r="V272" s="37"/>
      <c r="W272" s="37"/>
      <c r="X272" s="37"/>
      <c r="Y272" s="37"/>
    </row>
    <row r="273" customFormat="false" ht="15.75" hidden="true" customHeight="false" outlineLevel="0" collapsed="false">
      <c r="A273" s="38"/>
      <c r="B273" s="39"/>
      <c r="C273" s="39"/>
      <c r="D273" s="39"/>
      <c r="E273" s="39"/>
      <c r="F273" s="40"/>
      <c r="G273" s="41"/>
      <c r="H273" s="39"/>
      <c r="I273" s="39"/>
      <c r="J273" s="42"/>
      <c r="L273" s="32"/>
      <c r="P273" s="2" t="s">
        <v>50</v>
      </c>
      <c r="S273" s="43"/>
      <c r="T273" s="44"/>
      <c r="U273" s="44"/>
      <c r="V273" s="44"/>
      <c r="W273" s="44"/>
      <c r="X273" s="44"/>
      <c r="Y273" s="45"/>
    </row>
    <row r="274" customFormat="false" ht="15.75" hidden="false" customHeight="false" outlineLevel="0" collapsed="false">
      <c r="A274" s="46" t="s">
        <v>51</v>
      </c>
      <c r="B274" s="47"/>
      <c r="C274" s="48"/>
      <c r="D274" s="49"/>
      <c r="E274" s="49"/>
      <c r="F274" s="50" t="n">
        <f aca="false">ROUND(E274*ROUND(D274,2),2)</f>
        <v>0</v>
      </c>
      <c r="G274" s="51" t="s">
        <v>52</v>
      </c>
      <c r="H274" s="52" t="n">
        <f aca="false">KoeffForPrice</f>
        <v>0</v>
      </c>
      <c r="I274" s="53" t="n">
        <f aca="false">ROUND(E274*H274,2)</f>
        <v>0</v>
      </c>
      <c r="J274" s="50" t="n">
        <f aca="false">ROUND(I274*ROUND(D274,2),2)</f>
        <v>0</v>
      </c>
      <c r="L274" s="32"/>
      <c r="P274" s="2" t="s">
        <v>53</v>
      </c>
      <c r="S274" s="54"/>
      <c r="T274" s="55"/>
      <c r="U274" s="56"/>
      <c r="V274" s="53"/>
      <c r="W274" s="53" t="n">
        <f aca="false">ROUND(D274*S274,2)</f>
        <v>0</v>
      </c>
      <c r="X274" s="53" t="n">
        <f aca="false">ROUND(D274*T274,2)</f>
        <v>0</v>
      </c>
      <c r="Y274" s="50"/>
    </row>
    <row r="275" customFormat="false" ht="15.75" hidden="false" customHeight="false" outlineLevel="0" collapsed="false">
      <c r="A275" s="46" t="s">
        <v>54</v>
      </c>
      <c r="B275" s="47"/>
      <c r="C275" s="48"/>
      <c r="D275" s="49"/>
      <c r="E275" s="49"/>
      <c r="F275" s="50" t="n">
        <f aca="false">ROUND(E275*ROUND(D275,2),2)</f>
        <v>0</v>
      </c>
      <c r="G275" s="51" t="s">
        <v>52</v>
      </c>
      <c r="H275" s="52" t="n">
        <f aca="false">KoeffForPrice</f>
        <v>0</v>
      </c>
      <c r="I275" s="53" t="n">
        <f aca="false">ROUND(E275*H275,2)</f>
        <v>0</v>
      </c>
      <c r="J275" s="50" t="n">
        <f aca="false">ROUND(I275*ROUND(D275,2),2)</f>
        <v>0</v>
      </c>
      <c r="L275" s="32"/>
      <c r="P275" s="2" t="s">
        <v>53</v>
      </c>
      <c r="S275" s="54"/>
      <c r="T275" s="55"/>
      <c r="U275" s="56"/>
      <c r="V275" s="53"/>
      <c r="W275" s="53" t="n">
        <f aca="false">ROUND(D275*S275,2)</f>
        <v>0</v>
      </c>
      <c r="X275" s="53" t="n">
        <f aca="false">ROUND(D275*T275,2)</f>
        <v>0</v>
      </c>
      <c r="Y275" s="50"/>
    </row>
    <row r="276" customFormat="false" ht="15.75" hidden="false" customHeight="false" outlineLevel="0" collapsed="false">
      <c r="A276" s="46" t="s">
        <v>55</v>
      </c>
      <c r="B276" s="47"/>
      <c r="C276" s="48"/>
      <c r="D276" s="49"/>
      <c r="E276" s="49"/>
      <c r="F276" s="50" t="n">
        <f aca="false">ROUND(E276*ROUND(D276,2),2)</f>
        <v>0</v>
      </c>
      <c r="G276" s="51" t="s">
        <v>52</v>
      </c>
      <c r="H276" s="52" t="n">
        <f aca="false">KoeffForPrice</f>
        <v>0</v>
      </c>
      <c r="I276" s="53" t="n">
        <f aca="false">ROUND(E276*H276,2)</f>
        <v>0</v>
      </c>
      <c r="J276" s="50" t="n">
        <f aca="false">ROUND(I276*ROUND(D276,2),2)</f>
        <v>0</v>
      </c>
      <c r="L276" s="32"/>
      <c r="P276" s="2" t="s">
        <v>53</v>
      </c>
      <c r="S276" s="54"/>
      <c r="T276" s="55"/>
      <c r="U276" s="56"/>
      <c r="V276" s="53"/>
      <c r="W276" s="53" t="n">
        <f aca="false">ROUND(D276*S276,2)</f>
        <v>0</v>
      </c>
      <c r="X276" s="53" t="n">
        <f aca="false">ROUND(D276*T276,2)</f>
        <v>0</v>
      </c>
      <c r="Y276" s="50"/>
    </row>
    <row r="277" customFormat="false" ht="15.75" hidden="false" customHeight="false" outlineLevel="0" collapsed="false">
      <c r="A277" s="46" t="s">
        <v>56</v>
      </c>
      <c r="B277" s="47"/>
      <c r="C277" s="48"/>
      <c r="D277" s="49"/>
      <c r="E277" s="49"/>
      <c r="F277" s="50" t="n">
        <f aca="false">ROUND(E277*ROUND(D277,2),2)</f>
        <v>0</v>
      </c>
      <c r="G277" s="51" t="s">
        <v>52</v>
      </c>
      <c r="H277" s="52" t="n">
        <f aca="false">KoeffForPrice</f>
        <v>0</v>
      </c>
      <c r="I277" s="53" t="n">
        <f aca="false">ROUND(E277*H277,2)</f>
        <v>0</v>
      </c>
      <c r="J277" s="50" t="n">
        <f aca="false">ROUND(I277*ROUND(D277,2),2)</f>
        <v>0</v>
      </c>
      <c r="L277" s="32"/>
      <c r="P277" s="2" t="s">
        <v>53</v>
      </c>
      <c r="S277" s="54"/>
      <c r="T277" s="55"/>
      <c r="U277" s="56"/>
      <c r="V277" s="53"/>
      <c r="W277" s="53" t="n">
        <f aca="false">ROUND(D277*S277,2)</f>
        <v>0</v>
      </c>
      <c r="X277" s="53" t="n">
        <f aca="false">ROUND(D277*T277,2)</f>
        <v>0</v>
      </c>
      <c r="Y277" s="50"/>
    </row>
    <row r="278" customFormat="false" ht="15.75" hidden="false" customHeight="false" outlineLevel="0" collapsed="false">
      <c r="A278" s="46" t="s">
        <v>57</v>
      </c>
      <c r="B278" s="47"/>
      <c r="C278" s="48"/>
      <c r="D278" s="49"/>
      <c r="E278" s="49"/>
      <c r="F278" s="50" t="n">
        <f aca="false">ROUND(E278*ROUND(D278,2),2)</f>
        <v>0</v>
      </c>
      <c r="G278" s="51" t="s">
        <v>52</v>
      </c>
      <c r="H278" s="52" t="n">
        <f aca="false">KoeffForPrice</f>
        <v>0</v>
      </c>
      <c r="I278" s="53" t="n">
        <f aca="false">ROUND(E278*H278,2)</f>
        <v>0</v>
      </c>
      <c r="J278" s="50" t="n">
        <f aca="false">ROUND(I278*ROUND(D278,2),2)</f>
        <v>0</v>
      </c>
      <c r="L278" s="32"/>
      <c r="P278" s="2" t="s">
        <v>53</v>
      </c>
      <c r="S278" s="54"/>
      <c r="T278" s="55"/>
      <c r="U278" s="56"/>
      <c r="V278" s="53"/>
      <c r="W278" s="53" t="n">
        <f aca="false">ROUND(D278*S278,2)</f>
        <v>0</v>
      </c>
      <c r="X278" s="53" t="n">
        <f aca="false">ROUND(D278*T278,2)</f>
        <v>0</v>
      </c>
      <c r="Y278" s="50"/>
    </row>
    <row r="279" customFormat="false" ht="15.75" hidden="false" customHeight="false" outlineLevel="0" collapsed="false">
      <c r="A279" s="46" t="s">
        <v>58</v>
      </c>
      <c r="B279" s="47"/>
      <c r="C279" s="48"/>
      <c r="D279" s="49"/>
      <c r="E279" s="49"/>
      <c r="F279" s="50" t="n">
        <f aca="false">ROUND(E279*ROUND(D279,2),2)</f>
        <v>0</v>
      </c>
      <c r="G279" s="51" t="s">
        <v>52</v>
      </c>
      <c r="H279" s="52" t="n">
        <f aca="false">KoeffForPrice</f>
        <v>0</v>
      </c>
      <c r="I279" s="53" t="n">
        <f aca="false">ROUND(E279*H279,2)</f>
        <v>0</v>
      </c>
      <c r="J279" s="50" t="n">
        <f aca="false">ROUND(I279*ROUND(D279,2),2)</f>
        <v>0</v>
      </c>
      <c r="L279" s="32"/>
      <c r="P279" s="2" t="s">
        <v>53</v>
      </c>
      <c r="S279" s="54"/>
      <c r="T279" s="55"/>
      <c r="U279" s="56"/>
      <c r="V279" s="53"/>
      <c r="W279" s="53" t="n">
        <f aca="false">ROUND(D279*S279,2)</f>
        <v>0</v>
      </c>
      <c r="X279" s="53" t="n">
        <f aca="false">ROUND(D279*T279,2)</f>
        <v>0</v>
      </c>
      <c r="Y279" s="50"/>
    </row>
    <row r="280" customFormat="false" ht="15.75" hidden="false" customHeight="false" outlineLevel="0" collapsed="false">
      <c r="A280" s="46" t="s">
        <v>59</v>
      </c>
      <c r="B280" s="47"/>
      <c r="C280" s="48"/>
      <c r="D280" s="49"/>
      <c r="E280" s="49"/>
      <c r="F280" s="50" t="n">
        <f aca="false">ROUND(E280*ROUND(D280,2),2)</f>
        <v>0</v>
      </c>
      <c r="G280" s="51" t="s">
        <v>52</v>
      </c>
      <c r="H280" s="52" t="n">
        <f aca="false">KoeffForPrice</f>
        <v>0</v>
      </c>
      <c r="I280" s="53" t="n">
        <f aca="false">ROUND(E280*H280,2)</f>
        <v>0</v>
      </c>
      <c r="J280" s="50" t="n">
        <f aca="false">ROUND(I280*ROUND(D280,2),2)</f>
        <v>0</v>
      </c>
      <c r="L280" s="32"/>
      <c r="P280" s="2" t="s">
        <v>53</v>
      </c>
      <c r="S280" s="54"/>
      <c r="T280" s="55"/>
      <c r="U280" s="56"/>
      <c r="V280" s="53"/>
      <c r="W280" s="53" t="n">
        <f aca="false">ROUND(D280*S280,2)</f>
        <v>0</v>
      </c>
      <c r="X280" s="53" t="n">
        <f aca="false">ROUND(D280*T280,2)</f>
        <v>0</v>
      </c>
      <c r="Y280" s="50"/>
    </row>
    <row r="281" customFormat="false" ht="15.75" hidden="false" customHeight="false" outlineLevel="0" collapsed="false">
      <c r="A281" s="46" t="s">
        <v>60</v>
      </c>
      <c r="B281" s="47"/>
      <c r="C281" s="48"/>
      <c r="D281" s="49"/>
      <c r="E281" s="49"/>
      <c r="F281" s="50" t="n">
        <f aca="false">ROUND(E281*ROUND(D281,2),2)</f>
        <v>0</v>
      </c>
      <c r="G281" s="51" t="s">
        <v>52</v>
      </c>
      <c r="H281" s="52" t="n">
        <f aca="false">KoeffForPrice</f>
        <v>0</v>
      </c>
      <c r="I281" s="53" t="n">
        <f aca="false">ROUND(E281*H281,2)</f>
        <v>0</v>
      </c>
      <c r="J281" s="50" t="n">
        <f aca="false">ROUND(I281*ROUND(D281,2),2)</f>
        <v>0</v>
      </c>
      <c r="L281" s="32"/>
      <c r="P281" s="2" t="s">
        <v>53</v>
      </c>
      <c r="S281" s="54"/>
      <c r="T281" s="55"/>
      <c r="U281" s="56"/>
      <c r="V281" s="53"/>
      <c r="W281" s="53" t="n">
        <f aca="false">ROUND(D281*S281,2)</f>
        <v>0</v>
      </c>
      <c r="X281" s="53" t="n">
        <f aca="false">ROUND(D281*T281,2)</f>
        <v>0</v>
      </c>
      <c r="Y281" s="50"/>
    </row>
    <row r="282" customFormat="false" ht="15.75" hidden="false" customHeight="false" outlineLevel="0" collapsed="false">
      <c r="A282" s="46" t="s">
        <v>61</v>
      </c>
      <c r="B282" s="47"/>
      <c r="C282" s="48"/>
      <c r="D282" s="49"/>
      <c r="E282" s="49"/>
      <c r="F282" s="50" t="n">
        <f aca="false">ROUND(E282*ROUND(D282,2),2)</f>
        <v>0</v>
      </c>
      <c r="G282" s="51" t="s">
        <v>52</v>
      </c>
      <c r="H282" s="52" t="n">
        <f aca="false">KoeffForPrice</f>
        <v>0</v>
      </c>
      <c r="I282" s="53" t="n">
        <f aca="false">ROUND(E282*H282,2)</f>
        <v>0</v>
      </c>
      <c r="J282" s="50" t="n">
        <f aca="false">ROUND(I282*ROUND(D282,2),2)</f>
        <v>0</v>
      </c>
      <c r="L282" s="32"/>
      <c r="P282" s="2" t="s">
        <v>53</v>
      </c>
      <c r="S282" s="54"/>
      <c r="T282" s="55"/>
      <c r="U282" s="56"/>
      <c r="V282" s="53"/>
      <c r="W282" s="53" t="n">
        <f aca="false">ROUND(D282*S282,2)</f>
        <v>0</v>
      </c>
      <c r="X282" s="53" t="n">
        <f aca="false">ROUND(D282*T282,2)</f>
        <v>0</v>
      </c>
      <c r="Y282" s="50"/>
    </row>
    <row r="283" customFormat="false" ht="15.75" hidden="false" customHeight="false" outlineLevel="0" collapsed="false">
      <c r="A283" s="46" t="s">
        <v>62</v>
      </c>
      <c r="B283" s="47"/>
      <c r="C283" s="48"/>
      <c r="D283" s="49"/>
      <c r="E283" s="49"/>
      <c r="F283" s="50" t="n">
        <f aca="false">ROUND(E283*ROUND(D283,2),2)</f>
        <v>0</v>
      </c>
      <c r="G283" s="51" t="s">
        <v>52</v>
      </c>
      <c r="H283" s="52" t="n">
        <f aca="false">KoeffForPrice</f>
        <v>0</v>
      </c>
      <c r="I283" s="53" t="n">
        <f aca="false">ROUND(E283*H283,2)</f>
        <v>0</v>
      </c>
      <c r="J283" s="50" t="n">
        <f aca="false">ROUND(I283*ROUND(D283,2),2)</f>
        <v>0</v>
      </c>
      <c r="L283" s="32"/>
      <c r="P283" s="2" t="s">
        <v>53</v>
      </c>
      <c r="S283" s="54"/>
      <c r="T283" s="55"/>
      <c r="U283" s="56"/>
      <c r="V283" s="53"/>
      <c r="W283" s="53" t="n">
        <f aca="false">ROUND(D283*S283,2)</f>
        <v>0</v>
      </c>
      <c r="X283" s="53" t="n">
        <f aca="false">ROUND(D283*T283,2)</f>
        <v>0</v>
      </c>
      <c r="Y283" s="50"/>
    </row>
    <row r="284" customFormat="false" ht="15.75" hidden="false" customHeight="false" outlineLevel="0" collapsed="false">
      <c r="A284" s="46" t="s">
        <v>63</v>
      </c>
      <c r="B284" s="47"/>
      <c r="C284" s="48"/>
      <c r="D284" s="49"/>
      <c r="E284" s="49"/>
      <c r="F284" s="50" t="n">
        <f aca="false">ROUND(E284*ROUND(D284,2),2)</f>
        <v>0</v>
      </c>
      <c r="G284" s="51" t="s">
        <v>52</v>
      </c>
      <c r="H284" s="52" t="n">
        <f aca="false">KoeffForPrice</f>
        <v>0</v>
      </c>
      <c r="I284" s="53" t="n">
        <f aca="false">ROUND(E284*H284,2)</f>
        <v>0</v>
      </c>
      <c r="J284" s="50" t="n">
        <f aca="false">ROUND(I284*ROUND(D284,2),2)</f>
        <v>0</v>
      </c>
      <c r="L284" s="32"/>
      <c r="P284" s="2" t="s">
        <v>53</v>
      </c>
      <c r="S284" s="54"/>
      <c r="T284" s="55"/>
      <c r="U284" s="56"/>
      <c r="V284" s="53"/>
      <c r="W284" s="53" t="n">
        <f aca="false">ROUND(D284*S284,2)</f>
        <v>0</v>
      </c>
      <c r="X284" s="53" t="n">
        <f aca="false">ROUND(D284*T284,2)</f>
        <v>0</v>
      </c>
      <c r="Y284" s="50"/>
    </row>
    <row r="285" customFormat="false" ht="15.75" hidden="false" customHeight="false" outlineLevel="0" collapsed="false">
      <c r="A285" s="46" t="s">
        <v>64</v>
      </c>
      <c r="B285" s="47"/>
      <c r="C285" s="48"/>
      <c r="D285" s="49"/>
      <c r="E285" s="49"/>
      <c r="F285" s="50" t="n">
        <f aca="false">ROUND(E285*ROUND(D285,2),2)</f>
        <v>0</v>
      </c>
      <c r="G285" s="51" t="s">
        <v>52</v>
      </c>
      <c r="H285" s="52" t="n">
        <f aca="false">KoeffForPrice</f>
        <v>0</v>
      </c>
      <c r="I285" s="53" t="n">
        <f aca="false">ROUND(E285*H285,2)</f>
        <v>0</v>
      </c>
      <c r="J285" s="50" t="n">
        <f aca="false">ROUND(I285*ROUND(D285,2),2)</f>
        <v>0</v>
      </c>
      <c r="L285" s="32"/>
      <c r="P285" s="2" t="s">
        <v>53</v>
      </c>
      <c r="S285" s="54"/>
      <c r="T285" s="55"/>
      <c r="U285" s="56"/>
      <c r="V285" s="53"/>
      <c r="W285" s="53" t="n">
        <f aca="false">ROUND(D285*S285,2)</f>
        <v>0</v>
      </c>
      <c r="X285" s="53" t="n">
        <f aca="false">ROUND(D285*T285,2)</f>
        <v>0</v>
      </c>
      <c r="Y285" s="50"/>
    </row>
    <row r="286" customFormat="false" ht="15.75" hidden="false" customHeight="false" outlineLevel="0" collapsed="false">
      <c r="A286" s="46" t="s">
        <v>65</v>
      </c>
      <c r="B286" s="47"/>
      <c r="C286" s="48"/>
      <c r="D286" s="49"/>
      <c r="E286" s="49"/>
      <c r="F286" s="50" t="n">
        <f aca="false">ROUND(E286*ROUND(D286,2),2)</f>
        <v>0</v>
      </c>
      <c r="G286" s="51" t="s">
        <v>52</v>
      </c>
      <c r="H286" s="52" t="n">
        <f aca="false">KoeffForPrice</f>
        <v>0</v>
      </c>
      <c r="I286" s="53" t="n">
        <f aca="false">ROUND(E286*H286,2)</f>
        <v>0</v>
      </c>
      <c r="J286" s="50" t="n">
        <f aca="false">ROUND(I286*ROUND(D286,2),2)</f>
        <v>0</v>
      </c>
      <c r="L286" s="32"/>
      <c r="P286" s="2" t="s">
        <v>53</v>
      </c>
      <c r="S286" s="54"/>
      <c r="T286" s="55"/>
      <c r="U286" s="56"/>
      <c r="V286" s="53"/>
      <c r="W286" s="53" t="n">
        <f aca="false">ROUND(D286*S286,2)</f>
        <v>0</v>
      </c>
      <c r="X286" s="53" t="n">
        <f aca="false">ROUND(D286*T286,2)</f>
        <v>0</v>
      </c>
      <c r="Y286" s="50"/>
    </row>
    <row r="287" customFormat="false" ht="15.75" hidden="false" customHeight="false" outlineLevel="0" collapsed="false">
      <c r="A287" s="46" t="s">
        <v>66</v>
      </c>
      <c r="B287" s="47"/>
      <c r="C287" s="48"/>
      <c r="D287" s="49"/>
      <c r="E287" s="49"/>
      <c r="F287" s="50" t="n">
        <f aca="false">ROUND(E287*ROUND(D287,2),2)</f>
        <v>0</v>
      </c>
      <c r="G287" s="51" t="s">
        <v>52</v>
      </c>
      <c r="H287" s="52" t="n">
        <f aca="false">KoeffForPrice</f>
        <v>0</v>
      </c>
      <c r="I287" s="53" t="n">
        <f aca="false">ROUND(E287*H287,2)</f>
        <v>0</v>
      </c>
      <c r="J287" s="50" t="n">
        <f aca="false">ROUND(I287*ROUND(D287,2),2)</f>
        <v>0</v>
      </c>
      <c r="L287" s="32"/>
      <c r="P287" s="2" t="s">
        <v>53</v>
      </c>
      <c r="S287" s="54"/>
      <c r="T287" s="55"/>
      <c r="U287" s="56"/>
      <c r="V287" s="53"/>
      <c r="W287" s="53" t="n">
        <f aca="false">ROUND(D287*S287,2)</f>
        <v>0</v>
      </c>
      <c r="X287" s="53" t="n">
        <f aca="false">ROUND(D287*T287,2)</f>
        <v>0</v>
      </c>
      <c r="Y287" s="50"/>
    </row>
    <row r="288" customFormat="false" ht="15.75" hidden="false" customHeight="false" outlineLevel="0" collapsed="false">
      <c r="A288" s="46" t="s">
        <v>67</v>
      </c>
      <c r="B288" s="47"/>
      <c r="C288" s="48"/>
      <c r="D288" s="49"/>
      <c r="E288" s="49"/>
      <c r="F288" s="50" t="n">
        <f aca="false">ROUND(E288*ROUND(D288,2),2)</f>
        <v>0</v>
      </c>
      <c r="G288" s="51" t="s">
        <v>52</v>
      </c>
      <c r="H288" s="52" t="n">
        <f aca="false">KoeffForPrice</f>
        <v>0</v>
      </c>
      <c r="I288" s="53" t="n">
        <f aca="false">ROUND(E288*H288,2)</f>
        <v>0</v>
      </c>
      <c r="J288" s="50" t="n">
        <f aca="false">ROUND(I288*ROUND(D288,2),2)</f>
        <v>0</v>
      </c>
      <c r="L288" s="32"/>
      <c r="P288" s="2" t="s">
        <v>53</v>
      </c>
      <c r="S288" s="54"/>
      <c r="T288" s="55"/>
      <c r="U288" s="56"/>
      <c r="V288" s="53"/>
      <c r="W288" s="53" t="n">
        <f aca="false">ROUND(D288*S288,2)</f>
        <v>0</v>
      </c>
      <c r="X288" s="53" t="n">
        <f aca="false">ROUND(D288*T288,2)</f>
        <v>0</v>
      </c>
      <c r="Y288" s="50"/>
    </row>
    <row r="289" customFormat="false" ht="15.75" hidden="true" customHeight="false" outlineLevel="0" collapsed="false">
      <c r="A289" s="57"/>
      <c r="B289" s="58"/>
      <c r="C289" s="58"/>
      <c r="D289" s="58"/>
      <c r="E289" s="58"/>
      <c r="F289" s="59"/>
      <c r="G289" s="60"/>
      <c r="H289" s="58"/>
      <c r="I289" s="58"/>
      <c r="J289" s="61"/>
      <c r="L289" s="32"/>
      <c r="P289" s="2" t="s">
        <v>68</v>
      </c>
      <c r="S289" s="62"/>
      <c r="T289" s="63"/>
      <c r="U289" s="63"/>
      <c r="V289" s="63"/>
      <c r="W289" s="63"/>
      <c r="X289" s="63"/>
      <c r="Y289" s="64"/>
    </row>
    <row r="290" customFormat="false" ht="15.75" hidden="false" customHeight="false" outlineLevel="0" collapsed="false">
      <c r="A290" s="65" t="s">
        <v>69</v>
      </c>
      <c r="B290" s="66"/>
      <c r="C290" s="66"/>
      <c r="D290" s="66"/>
      <c r="E290" s="66"/>
      <c r="F290" s="67" t="n">
        <f aca="false">SUM(F273:F289)</f>
        <v>0</v>
      </c>
      <c r="G290" s="68"/>
      <c r="H290" s="65" t="s">
        <v>69</v>
      </c>
      <c r="I290" s="66"/>
      <c r="J290" s="67" t="n">
        <f aca="false">SUM(J273:J289)</f>
        <v>0</v>
      </c>
      <c r="L290" s="32"/>
      <c r="P290" s="2" t="s">
        <v>70</v>
      </c>
      <c r="S290" s="69"/>
      <c r="T290" s="69"/>
      <c r="U290" s="69"/>
      <c r="V290" s="69"/>
      <c r="W290" s="70" t="n">
        <f aca="false">SUM(W273:W289)</f>
        <v>0</v>
      </c>
      <c r="X290" s="70" t="n">
        <f aca="false">SUM(X273:X289)</f>
        <v>0</v>
      </c>
      <c r="Y290" s="70" t="n">
        <f aca="false">SUM(Y273:Y289)</f>
        <v>0</v>
      </c>
    </row>
    <row r="291" customFormat="false" ht="15.75" hidden="false" customHeight="false" outlineLevel="0" collapsed="false">
      <c r="A291" s="71" t="s">
        <v>71</v>
      </c>
      <c r="B291" s="72"/>
      <c r="C291" s="72"/>
      <c r="D291" s="72"/>
      <c r="E291" s="72"/>
      <c r="F291" s="73" t="n">
        <f aca="false">SUMIF(P273:P289,"pr",F273:F289)</f>
        <v>0</v>
      </c>
      <c r="G291" s="74"/>
      <c r="H291" s="71" t="s">
        <v>71</v>
      </c>
      <c r="I291" s="72"/>
      <c r="J291" s="73" t="n">
        <f aca="false">SUMIF(P273:P289,"pr",J273:J289)</f>
        <v>0</v>
      </c>
      <c r="L291" s="32"/>
      <c r="P291" s="2" t="s">
        <v>72</v>
      </c>
    </row>
    <row r="292" customFormat="false" ht="15.75" hidden="false" customHeight="false" outlineLevel="0" collapsed="false">
      <c r="A292" s="71" t="s">
        <v>73</v>
      </c>
      <c r="B292" s="72"/>
      <c r="C292" s="72"/>
      <c r="D292" s="72"/>
      <c r="E292" s="72"/>
      <c r="F292" s="73" t="n">
        <f aca="false">SUMIF(P273:P289,"mat",F273:F289)+SUMIF(P273:P289,"meh",F273:F289)</f>
        <v>0</v>
      </c>
      <c r="G292" s="74"/>
      <c r="H292" s="71" t="s">
        <v>73</v>
      </c>
      <c r="I292" s="72"/>
      <c r="J292" s="73" t="n">
        <f aca="false">SUMIF(P273:P289,"mat",J273:J289)+SUMIF(P273:P289,"meh",J273:J289)</f>
        <v>0</v>
      </c>
      <c r="L292" s="32"/>
      <c r="P292" s="2" t="s">
        <v>74</v>
      </c>
    </row>
    <row r="293" customFormat="false" ht="15.75" hidden="false" customHeight="false" outlineLevel="0" collapsed="false">
      <c r="A293" s="29"/>
      <c r="B293" s="29"/>
      <c r="C293" s="29"/>
      <c r="D293" s="29"/>
      <c r="E293" s="29"/>
      <c r="F293" s="29"/>
      <c r="G293" s="75"/>
      <c r="H293" s="29"/>
      <c r="I293" s="29"/>
      <c r="J293" s="76"/>
      <c r="L293" s="32"/>
      <c r="P293" s="2" t="s">
        <v>47</v>
      </c>
    </row>
    <row r="294" customFormat="false" ht="15.75" hidden="false" customHeight="false" outlineLevel="0" collapsed="false">
      <c r="A294" s="33" t="n">
        <v>14</v>
      </c>
      <c r="B294" s="34" t="s">
        <v>48</v>
      </c>
      <c r="C294" s="35"/>
      <c r="D294" s="35"/>
      <c r="E294" s="35"/>
      <c r="F294" s="35"/>
      <c r="G294" s="36"/>
      <c r="H294" s="35"/>
      <c r="I294" s="35"/>
      <c r="J294" s="35"/>
      <c r="L294" s="32"/>
      <c r="P294" s="2" t="s">
        <v>49</v>
      </c>
      <c r="S294" s="37"/>
      <c r="T294" s="37"/>
      <c r="U294" s="37"/>
      <c r="V294" s="37"/>
      <c r="W294" s="37"/>
      <c r="X294" s="37"/>
      <c r="Y294" s="37"/>
    </row>
    <row r="295" customFormat="false" ht="15.75" hidden="true" customHeight="false" outlineLevel="0" collapsed="false">
      <c r="A295" s="38"/>
      <c r="B295" s="39"/>
      <c r="C295" s="39"/>
      <c r="D295" s="39"/>
      <c r="E295" s="39"/>
      <c r="F295" s="40"/>
      <c r="G295" s="41"/>
      <c r="H295" s="39"/>
      <c r="I295" s="39"/>
      <c r="J295" s="42"/>
      <c r="L295" s="32"/>
      <c r="P295" s="2" t="s">
        <v>50</v>
      </c>
      <c r="S295" s="43"/>
      <c r="T295" s="44"/>
      <c r="U295" s="44"/>
      <c r="V295" s="44"/>
      <c r="W295" s="44"/>
      <c r="X295" s="44"/>
      <c r="Y295" s="45"/>
    </row>
    <row r="296" customFormat="false" ht="15.75" hidden="false" customHeight="false" outlineLevel="0" collapsed="false">
      <c r="A296" s="46" t="s">
        <v>51</v>
      </c>
      <c r="B296" s="47"/>
      <c r="C296" s="48"/>
      <c r="D296" s="49"/>
      <c r="E296" s="49"/>
      <c r="F296" s="50" t="n">
        <f aca="false">ROUND(E296*ROUND(D296,2),2)</f>
        <v>0</v>
      </c>
      <c r="G296" s="51" t="s">
        <v>52</v>
      </c>
      <c r="H296" s="52" t="n">
        <f aca="false">KoeffForPrice</f>
        <v>0</v>
      </c>
      <c r="I296" s="53" t="n">
        <f aca="false">ROUND(E296*H296,2)</f>
        <v>0</v>
      </c>
      <c r="J296" s="50" t="n">
        <f aca="false">ROUND(I296*ROUND(D296,2),2)</f>
        <v>0</v>
      </c>
      <c r="L296" s="32"/>
      <c r="P296" s="2" t="s">
        <v>53</v>
      </c>
      <c r="S296" s="54"/>
      <c r="T296" s="55"/>
      <c r="U296" s="56"/>
      <c r="V296" s="53"/>
      <c r="W296" s="53" t="n">
        <f aca="false">ROUND(D296*S296,2)</f>
        <v>0</v>
      </c>
      <c r="X296" s="53" t="n">
        <f aca="false">ROUND(D296*T296,2)</f>
        <v>0</v>
      </c>
      <c r="Y296" s="50"/>
    </row>
    <row r="297" customFormat="false" ht="15.75" hidden="false" customHeight="false" outlineLevel="0" collapsed="false">
      <c r="A297" s="46" t="s">
        <v>54</v>
      </c>
      <c r="B297" s="47"/>
      <c r="C297" s="48"/>
      <c r="D297" s="49"/>
      <c r="E297" s="49"/>
      <c r="F297" s="50" t="n">
        <f aca="false">ROUND(E297*ROUND(D297,2),2)</f>
        <v>0</v>
      </c>
      <c r="G297" s="51" t="s">
        <v>52</v>
      </c>
      <c r="H297" s="52" t="n">
        <f aca="false">KoeffForPrice</f>
        <v>0</v>
      </c>
      <c r="I297" s="53" t="n">
        <f aca="false">ROUND(E297*H297,2)</f>
        <v>0</v>
      </c>
      <c r="J297" s="50" t="n">
        <f aca="false">ROUND(I297*ROUND(D297,2),2)</f>
        <v>0</v>
      </c>
      <c r="L297" s="32"/>
      <c r="P297" s="2" t="s">
        <v>53</v>
      </c>
      <c r="S297" s="54"/>
      <c r="T297" s="55"/>
      <c r="U297" s="56"/>
      <c r="V297" s="53"/>
      <c r="W297" s="53" t="n">
        <f aca="false">ROUND(D297*S297,2)</f>
        <v>0</v>
      </c>
      <c r="X297" s="53" t="n">
        <f aca="false">ROUND(D297*T297,2)</f>
        <v>0</v>
      </c>
      <c r="Y297" s="50"/>
    </row>
    <row r="298" customFormat="false" ht="15.75" hidden="false" customHeight="false" outlineLevel="0" collapsed="false">
      <c r="A298" s="46" t="s">
        <v>55</v>
      </c>
      <c r="B298" s="47"/>
      <c r="C298" s="48"/>
      <c r="D298" s="49"/>
      <c r="E298" s="49"/>
      <c r="F298" s="50" t="n">
        <f aca="false">ROUND(E298*ROUND(D298,2),2)</f>
        <v>0</v>
      </c>
      <c r="G298" s="51" t="s">
        <v>52</v>
      </c>
      <c r="H298" s="52" t="n">
        <f aca="false">KoeffForPrice</f>
        <v>0</v>
      </c>
      <c r="I298" s="53" t="n">
        <f aca="false">ROUND(E298*H298,2)</f>
        <v>0</v>
      </c>
      <c r="J298" s="50" t="n">
        <f aca="false">ROUND(I298*ROUND(D298,2),2)</f>
        <v>0</v>
      </c>
      <c r="L298" s="32"/>
      <c r="P298" s="2" t="s">
        <v>53</v>
      </c>
      <c r="S298" s="54"/>
      <c r="T298" s="55"/>
      <c r="U298" s="56"/>
      <c r="V298" s="53"/>
      <c r="W298" s="53" t="n">
        <f aca="false">ROUND(D298*S298,2)</f>
        <v>0</v>
      </c>
      <c r="X298" s="53" t="n">
        <f aca="false">ROUND(D298*T298,2)</f>
        <v>0</v>
      </c>
      <c r="Y298" s="50"/>
    </row>
    <row r="299" customFormat="false" ht="15.75" hidden="false" customHeight="false" outlineLevel="0" collapsed="false">
      <c r="A299" s="46" t="s">
        <v>56</v>
      </c>
      <c r="B299" s="47"/>
      <c r="C299" s="48"/>
      <c r="D299" s="49"/>
      <c r="E299" s="49"/>
      <c r="F299" s="50" t="n">
        <f aca="false">ROUND(E299*ROUND(D299,2),2)</f>
        <v>0</v>
      </c>
      <c r="G299" s="51" t="s">
        <v>52</v>
      </c>
      <c r="H299" s="52" t="n">
        <f aca="false">KoeffForPrice</f>
        <v>0</v>
      </c>
      <c r="I299" s="53" t="n">
        <f aca="false">ROUND(E299*H299,2)</f>
        <v>0</v>
      </c>
      <c r="J299" s="50" t="n">
        <f aca="false">ROUND(I299*ROUND(D299,2),2)</f>
        <v>0</v>
      </c>
      <c r="L299" s="32"/>
      <c r="P299" s="2" t="s">
        <v>53</v>
      </c>
      <c r="S299" s="54"/>
      <c r="T299" s="55"/>
      <c r="U299" s="56"/>
      <c r="V299" s="53"/>
      <c r="W299" s="53" t="n">
        <f aca="false">ROUND(D299*S299,2)</f>
        <v>0</v>
      </c>
      <c r="X299" s="53" t="n">
        <f aca="false">ROUND(D299*T299,2)</f>
        <v>0</v>
      </c>
      <c r="Y299" s="50"/>
    </row>
    <row r="300" customFormat="false" ht="15.75" hidden="false" customHeight="false" outlineLevel="0" collapsed="false">
      <c r="A300" s="46" t="s">
        <v>57</v>
      </c>
      <c r="B300" s="47"/>
      <c r="C300" s="48"/>
      <c r="D300" s="49"/>
      <c r="E300" s="49"/>
      <c r="F300" s="50" t="n">
        <f aca="false">ROUND(E300*ROUND(D300,2),2)</f>
        <v>0</v>
      </c>
      <c r="G300" s="51" t="s">
        <v>52</v>
      </c>
      <c r="H300" s="52" t="n">
        <f aca="false">KoeffForPrice</f>
        <v>0</v>
      </c>
      <c r="I300" s="53" t="n">
        <f aca="false">ROUND(E300*H300,2)</f>
        <v>0</v>
      </c>
      <c r="J300" s="50" t="n">
        <f aca="false">ROUND(I300*ROUND(D300,2),2)</f>
        <v>0</v>
      </c>
      <c r="L300" s="32"/>
      <c r="P300" s="2" t="s">
        <v>53</v>
      </c>
      <c r="S300" s="54"/>
      <c r="T300" s="55"/>
      <c r="U300" s="56"/>
      <c r="V300" s="53"/>
      <c r="W300" s="53" t="n">
        <f aca="false">ROUND(D300*S300,2)</f>
        <v>0</v>
      </c>
      <c r="X300" s="53" t="n">
        <f aca="false">ROUND(D300*T300,2)</f>
        <v>0</v>
      </c>
      <c r="Y300" s="50"/>
    </row>
    <row r="301" customFormat="false" ht="15.75" hidden="false" customHeight="false" outlineLevel="0" collapsed="false">
      <c r="A301" s="46" t="s">
        <v>58</v>
      </c>
      <c r="B301" s="47"/>
      <c r="C301" s="48"/>
      <c r="D301" s="49"/>
      <c r="E301" s="49"/>
      <c r="F301" s="50" t="n">
        <f aca="false">ROUND(E301*ROUND(D301,2),2)</f>
        <v>0</v>
      </c>
      <c r="G301" s="51" t="s">
        <v>52</v>
      </c>
      <c r="H301" s="52" t="n">
        <f aca="false">KoeffForPrice</f>
        <v>0</v>
      </c>
      <c r="I301" s="53" t="n">
        <f aca="false">ROUND(E301*H301,2)</f>
        <v>0</v>
      </c>
      <c r="J301" s="50" t="n">
        <f aca="false">ROUND(I301*ROUND(D301,2),2)</f>
        <v>0</v>
      </c>
      <c r="L301" s="32"/>
      <c r="P301" s="2" t="s">
        <v>53</v>
      </c>
      <c r="S301" s="54"/>
      <c r="T301" s="55"/>
      <c r="U301" s="56"/>
      <c r="V301" s="53"/>
      <c r="W301" s="53" t="n">
        <f aca="false">ROUND(D301*S301,2)</f>
        <v>0</v>
      </c>
      <c r="X301" s="53" t="n">
        <f aca="false">ROUND(D301*T301,2)</f>
        <v>0</v>
      </c>
      <c r="Y301" s="50"/>
    </row>
    <row r="302" customFormat="false" ht="15.75" hidden="false" customHeight="false" outlineLevel="0" collapsed="false">
      <c r="A302" s="46" t="s">
        <v>59</v>
      </c>
      <c r="B302" s="47"/>
      <c r="C302" s="48"/>
      <c r="D302" s="49"/>
      <c r="E302" s="49"/>
      <c r="F302" s="50" t="n">
        <f aca="false">ROUND(E302*ROUND(D302,2),2)</f>
        <v>0</v>
      </c>
      <c r="G302" s="51" t="s">
        <v>52</v>
      </c>
      <c r="H302" s="52" t="n">
        <f aca="false">KoeffForPrice</f>
        <v>0</v>
      </c>
      <c r="I302" s="53" t="n">
        <f aca="false">ROUND(E302*H302,2)</f>
        <v>0</v>
      </c>
      <c r="J302" s="50" t="n">
        <f aca="false">ROUND(I302*ROUND(D302,2),2)</f>
        <v>0</v>
      </c>
      <c r="L302" s="32"/>
      <c r="P302" s="2" t="s">
        <v>53</v>
      </c>
      <c r="S302" s="54"/>
      <c r="T302" s="55"/>
      <c r="U302" s="56"/>
      <c r="V302" s="53"/>
      <c r="W302" s="53" t="n">
        <f aca="false">ROUND(D302*S302,2)</f>
        <v>0</v>
      </c>
      <c r="X302" s="53" t="n">
        <f aca="false">ROUND(D302*T302,2)</f>
        <v>0</v>
      </c>
      <c r="Y302" s="50"/>
    </row>
    <row r="303" customFormat="false" ht="15.75" hidden="false" customHeight="false" outlineLevel="0" collapsed="false">
      <c r="A303" s="46" t="s">
        <v>60</v>
      </c>
      <c r="B303" s="47"/>
      <c r="C303" s="48"/>
      <c r="D303" s="49"/>
      <c r="E303" s="49"/>
      <c r="F303" s="50" t="n">
        <f aca="false">ROUND(E303*ROUND(D303,2),2)</f>
        <v>0</v>
      </c>
      <c r="G303" s="51" t="s">
        <v>52</v>
      </c>
      <c r="H303" s="52" t="n">
        <f aca="false">KoeffForPrice</f>
        <v>0</v>
      </c>
      <c r="I303" s="53" t="n">
        <f aca="false">ROUND(E303*H303,2)</f>
        <v>0</v>
      </c>
      <c r="J303" s="50" t="n">
        <f aca="false">ROUND(I303*ROUND(D303,2),2)</f>
        <v>0</v>
      </c>
      <c r="L303" s="32"/>
      <c r="P303" s="2" t="s">
        <v>53</v>
      </c>
      <c r="S303" s="54"/>
      <c r="T303" s="55"/>
      <c r="U303" s="56"/>
      <c r="V303" s="53"/>
      <c r="W303" s="53" t="n">
        <f aca="false">ROUND(D303*S303,2)</f>
        <v>0</v>
      </c>
      <c r="X303" s="53" t="n">
        <f aca="false">ROUND(D303*T303,2)</f>
        <v>0</v>
      </c>
      <c r="Y303" s="50"/>
    </row>
    <row r="304" customFormat="false" ht="15.75" hidden="false" customHeight="false" outlineLevel="0" collapsed="false">
      <c r="A304" s="46" t="s">
        <v>61</v>
      </c>
      <c r="B304" s="47"/>
      <c r="C304" s="48"/>
      <c r="D304" s="49"/>
      <c r="E304" s="49"/>
      <c r="F304" s="50" t="n">
        <f aca="false">ROUND(E304*ROUND(D304,2),2)</f>
        <v>0</v>
      </c>
      <c r="G304" s="51" t="s">
        <v>52</v>
      </c>
      <c r="H304" s="52" t="n">
        <f aca="false">KoeffForPrice</f>
        <v>0</v>
      </c>
      <c r="I304" s="53" t="n">
        <f aca="false">ROUND(E304*H304,2)</f>
        <v>0</v>
      </c>
      <c r="J304" s="50" t="n">
        <f aca="false">ROUND(I304*ROUND(D304,2),2)</f>
        <v>0</v>
      </c>
      <c r="L304" s="32"/>
      <c r="P304" s="2" t="s">
        <v>53</v>
      </c>
      <c r="S304" s="54"/>
      <c r="T304" s="55"/>
      <c r="U304" s="56"/>
      <c r="V304" s="53"/>
      <c r="W304" s="53" t="n">
        <f aca="false">ROUND(D304*S304,2)</f>
        <v>0</v>
      </c>
      <c r="X304" s="53" t="n">
        <f aca="false">ROUND(D304*T304,2)</f>
        <v>0</v>
      </c>
      <c r="Y304" s="50"/>
    </row>
    <row r="305" customFormat="false" ht="15.75" hidden="false" customHeight="false" outlineLevel="0" collapsed="false">
      <c r="A305" s="46" t="s">
        <v>62</v>
      </c>
      <c r="B305" s="47"/>
      <c r="C305" s="48"/>
      <c r="D305" s="49"/>
      <c r="E305" s="49"/>
      <c r="F305" s="50" t="n">
        <f aca="false">ROUND(E305*ROUND(D305,2),2)</f>
        <v>0</v>
      </c>
      <c r="G305" s="51" t="s">
        <v>52</v>
      </c>
      <c r="H305" s="52" t="n">
        <f aca="false">KoeffForPrice</f>
        <v>0</v>
      </c>
      <c r="I305" s="53" t="n">
        <f aca="false">ROUND(E305*H305,2)</f>
        <v>0</v>
      </c>
      <c r="J305" s="50" t="n">
        <f aca="false">ROUND(I305*ROUND(D305,2),2)</f>
        <v>0</v>
      </c>
      <c r="L305" s="32"/>
      <c r="P305" s="2" t="s">
        <v>53</v>
      </c>
      <c r="S305" s="54"/>
      <c r="T305" s="55"/>
      <c r="U305" s="56"/>
      <c r="V305" s="53"/>
      <c r="W305" s="53" t="n">
        <f aca="false">ROUND(D305*S305,2)</f>
        <v>0</v>
      </c>
      <c r="X305" s="53" t="n">
        <f aca="false">ROUND(D305*T305,2)</f>
        <v>0</v>
      </c>
      <c r="Y305" s="50"/>
    </row>
    <row r="306" customFormat="false" ht="15.75" hidden="false" customHeight="false" outlineLevel="0" collapsed="false">
      <c r="A306" s="46" t="s">
        <v>63</v>
      </c>
      <c r="B306" s="47"/>
      <c r="C306" s="48"/>
      <c r="D306" s="49"/>
      <c r="E306" s="49"/>
      <c r="F306" s="50" t="n">
        <f aca="false">ROUND(E306*ROUND(D306,2),2)</f>
        <v>0</v>
      </c>
      <c r="G306" s="51" t="s">
        <v>52</v>
      </c>
      <c r="H306" s="52" t="n">
        <f aca="false">KoeffForPrice</f>
        <v>0</v>
      </c>
      <c r="I306" s="53" t="n">
        <f aca="false">ROUND(E306*H306,2)</f>
        <v>0</v>
      </c>
      <c r="J306" s="50" t="n">
        <f aca="false">ROUND(I306*ROUND(D306,2),2)</f>
        <v>0</v>
      </c>
      <c r="L306" s="32"/>
      <c r="P306" s="2" t="s">
        <v>53</v>
      </c>
      <c r="S306" s="54"/>
      <c r="T306" s="55"/>
      <c r="U306" s="56"/>
      <c r="V306" s="53"/>
      <c r="W306" s="53" t="n">
        <f aca="false">ROUND(D306*S306,2)</f>
        <v>0</v>
      </c>
      <c r="X306" s="53" t="n">
        <f aca="false">ROUND(D306*T306,2)</f>
        <v>0</v>
      </c>
      <c r="Y306" s="50"/>
    </row>
    <row r="307" customFormat="false" ht="15.75" hidden="false" customHeight="false" outlineLevel="0" collapsed="false">
      <c r="A307" s="46" t="s">
        <v>64</v>
      </c>
      <c r="B307" s="47"/>
      <c r="C307" s="48"/>
      <c r="D307" s="49"/>
      <c r="E307" s="49"/>
      <c r="F307" s="50" t="n">
        <f aca="false">ROUND(E307*ROUND(D307,2),2)</f>
        <v>0</v>
      </c>
      <c r="G307" s="51" t="s">
        <v>52</v>
      </c>
      <c r="H307" s="52" t="n">
        <f aca="false">KoeffForPrice</f>
        <v>0</v>
      </c>
      <c r="I307" s="53" t="n">
        <f aca="false">ROUND(E307*H307,2)</f>
        <v>0</v>
      </c>
      <c r="J307" s="50" t="n">
        <f aca="false">ROUND(I307*ROUND(D307,2),2)</f>
        <v>0</v>
      </c>
      <c r="L307" s="32"/>
      <c r="P307" s="2" t="s">
        <v>53</v>
      </c>
      <c r="S307" s="54"/>
      <c r="T307" s="55"/>
      <c r="U307" s="56"/>
      <c r="V307" s="53"/>
      <c r="W307" s="53" t="n">
        <f aca="false">ROUND(D307*S307,2)</f>
        <v>0</v>
      </c>
      <c r="X307" s="53" t="n">
        <f aca="false">ROUND(D307*T307,2)</f>
        <v>0</v>
      </c>
      <c r="Y307" s="50"/>
    </row>
    <row r="308" customFormat="false" ht="15.75" hidden="false" customHeight="false" outlineLevel="0" collapsed="false">
      <c r="A308" s="46" t="s">
        <v>65</v>
      </c>
      <c r="B308" s="47"/>
      <c r="C308" s="48"/>
      <c r="D308" s="49"/>
      <c r="E308" s="49"/>
      <c r="F308" s="50" t="n">
        <f aca="false">ROUND(E308*ROUND(D308,2),2)</f>
        <v>0</v>
      </c>
      <c r="G308" s="51" t="s">
        <v>52</v>
      </c>
      <c r="H308" s="52" t="n">
        <f aca="false">KoeffForPrice</f>
        <v>0</v>
      </c>
      <c r="I308" s="53" t="n">
        <f aca="false">ROUND(E308*H308,2)</f>
        <v>0</v>
      </c>
      <c r="J308" s="50" t="n">
        <f aca="false">ROUND(I308*ROUND(D308,2),2)</f>
        <v>0</v>
      </c>
      <c r="L308" s="32"/>
      <c r="P308" s="2" t="s">
        <v>53</v>
      </c>
      <c r="S308" s="54"/>
      <c r="T308" s="55"/>
      <c r="U308" s="56"/>
      <c r="V308" s="53"/>
      <c r="W308" s="53" t="n">
        <f aca="false">ROUND(D308*S308,2)</f>
        <v>0</v>
      </c>
      <c r="X308" s="53" t="n">
        <f aca="false">ROUND(D308*T308,2)</f>
        <v>0</v>
      </c>
      <c r="Y308" s="50"/>
    </row>
    <row r="309" customFormat="false" ht="15.75" hidden="false" customHeight="false" outlineLevel="0" collapsed="false">
      <c r="A309" s="46" t="s">
        <v>66</v>
      </c>
      <c r="B309" s="47"/>
      <c r="C309" s="48"/>
      <c r="D309" s="49"/>
      <c r="E309" s="49"/>
      <c r="F309" s="50" t="n">
        <f aca="false">ROUND(E309*ROUND(D309,2),2)</f>
        <v>0</v>
      </c>
      <c r="G309" s="51" t="s">
        <v>52</v>
      </c>
      <c r="H309" s="52" t="n">
        <f aca="false">KoeffForPrice</f>
        <v>0</v>
      </c>
      <c r="I309" s="53" t="n">
        <f aca="false">ROUND(E309*H309,2)</f>
        <v>0</v>
      </c>
      <c r="J309" s="50" t="n">
        <f aca="false">ROUND(I309*ROUND(D309,2),2)</f>
        <v>0</v>
      </c>
      <c r="L309" s="32"/>
      <c r="P309" s="2" t="s">
        <v>53</v>
      </c>
      <c r="S309" s="54"/>
      <c r="T309" s="55"/>
      <c r="U309" s="56"/>
      <c r="V309" s="53"/>
      <c r="W309" s="53" t="n">
        <f aca="false">ROUND(D309*S309,2)</f>
        <v>0</v>
      </c>
      <c r="X309" s="53" t="n">
        <f aca="false">ROUND(D309*T309,2)</f>
        <v>0</v>
      </c>
      <c r="Y309" s="50"/>
    </row>
    <row r="310" customFormat="false" ht="15.75" hidden="false" customHeight="false" outlineLevel="0" collapsed="false">
      <c r="A310" s="46" t="s">
        <v>67</v>
      </c>
      <c r="B310" s="47"/>
      <c r="C310" s="48"/>
      <c r="D310" s="49"/>
      <c r="E310" s="49"/>
      <c r="F310" s="50" t="n">
        <f aca="false">ROUND(E310*ROUND(D310,2),2)</f>
        <v>0</v>
      </c>
      <c r="G310" s="51" t="s">
        <v>52</v>
      </c>
      <c r="H310" s="52" t="n">
        <f aca="false">KoeffForPrice</f>
        <v>0</v>
      </c>
      <c r="I310" s="53" t="n">
        <f aca="false">ROUND(E310*H310,2)</f>
        <v>0</v>
      </c>
      <c r="J310" s="50" t="n">
        <f aca="false">ROUND(I310*ROUND(D310,2),2)</f>
        <v>0</v>
      </c>
      <c r="L310" s="32"/>
      <c r="P310" s="2" t="s">
        <v>53</v>
      </c>
      <c r="S310" s="54"/>
      <c r="T310" s="55"/>
      <c r="U310" s="56"/>
      <c r="V310" s="53"/>
      <c r="W310" s="53" t="n">
        <f aca="false">ROUND(D310*S310,2)</f>
        <v>0</v>
      </c>
      <c r="X310" s="53" t="n">
        <f aca="false">ROUND(D310*T310,2)</f>
        <v>0</v>
      </c>
      <c r="Y310" s="50"/>
    </row>
    <row r="311" customFormat="false" ht="15.75" hidden="true" customHeight="false" outlineLevel="0" collapsed="false">
      <c r="A311" s="57"/>
      <c r="B311" s="58"/>
      <c r="C311" s="58"/>
      <c r="D311" s="58"/>
      <c r="E311" s="58"/>
      <c r="F311" s="59"/>
      <c r="G311" s="60"/>
      <c r="H311" s="58"/>
      <c r="I311" s="58"/>
      <c r="J311" s="61"/>
      <c r="L311" s="32"/>
      <c r="P311" s="2" t="s">
        <v>68</v>
      </c>
      <c r="S311" s="62"/>
      <c r="T311" s="63"/>
      <c r="U311" s="63"/>
      <c r="V311" s="63"/>
      <c r="W311" s="63"/>
      <c r="X311" s="63"/>
      <c r="Y311" s="64"/>
    </row>
    <row r="312" customFormat="false" ht="15.75" hidden="false" customHeight="false" outlineLevel="0" collapsed="false">
      <c r="A312" s="65" t="s">
        <v>69</v>
      </c>
      <c r="B312" s="66"/>
      <c r="C312" s="66"/>
      <c r="D312" s="66"/>
      <c r="E312" s="66"/>
      <c r="F312" s="67" t="n">
        <f aca="false">SUM(F295:F311)</f>
        <v>0</v>
      </c>
      <c r="G312" s="68"/>
      <c r="H312" s="65" t="s">
        <v>69</v>
      </c>
      <c r="I312" s="66"/>
      <c r="J312" s="67" t="n">
        <f aca="false">SUM(J295:J311)</f>
        <v>0</v>
      </c>
      <c r="L312" s="32"/>
      <c r="P312" s="2" t="s">
        <v>70</v>
      </c>
      <c r="S312" s="69"/>
      <c r="T312" s="69"/>
      <c r="U312" s="69"/>
      <c r="V312" s="69"/>
      <c r="W312" s="70" t="n">
        <f aca="false">SUM(W295:W311)</f>
        <v>0</v>
      </c>
      <c r="X312" s="70" t="n">
        <f aca="false">SUM(X295:X311)</f>
        <v>0</v>
      </c>
      <c r="Y312" s="70" t="n">
        <f aca="false">SUM(Y295:Y311)</f>
        <v>0</v>
      </c>
    </row>
    <row r="313" customFormat="false" ht="15.75" hidden="false" customHeight="false" outlineLevel="0" collapsed="false">
      <c r="A313" s="71" t="s">
        <v>71</v>
      </c>
      <c r="B313" s="72"/>
      <c r="C313" s="72"/>
      <c r="D313" s="72"/>
      <c r="E313" s="72"/>
      <c r="F313" s="73" t="n">
        <f aca="false">SUMIF(P295:P311,"pr",F295:F311)</f>
        <v>0</v>
      </c>
      <c r="G313" s="74"/>
      <c r="H313" s="71" t="s">
        <v>71</v>
      </c>
      <c r="I313" s="72"/>
      <c r="J313" s="73" t="n">
        <f aca="false">SUMIF(P295:P311,"pr",J295:J311)</f>
        <v>0</v>
      </c>
      <c r="L313" s="32"/>
      <c r="P313" s="2" t="s">
        <v>72</v>
      </c>
    </row>
    <row r="314" customFormat="false" ht="15.75" hidden="false" customHeight="false" outlineLevel="0" collapsed="false">
      <c r="A314" s="71" t="s">
        <v>73</v>
      </c>
      <c r="B314" s="72"/>
      <c r="C314" s="72"/>
      <c r="D314" s="72"/>
      <c r="E314" s="72"/>
      <c r="F314" s="73" t="n">
        <f aca="false">SUMIF(P295:P311,"mat",F295:F311)+SUMIF(P295:P311,"meh",F295:F311)</f>
        <v>0</v>
      </c>
      <c r="G314" s="74"/>
      <c r="H314" s="71" t="s">
        <v>73</v>
      </c>
      <c r="I314" s="72"/>
      <c r="J314" s="73" t="n">
        <f aca="false">SUMIF(P295:P311,"mat",J295:J311)+SUMIF(P295:P311,"meh",J295:J311)</f>
        <v>0</v>
      </c>
      <c r="L314" s="32"/>
      <c r="P314" s="2" t="s">
        <v>74</v>
      </c>
    </row>
    <row r="315" customFormat="false" ht="15.75" hidden="false" customHeight="false" outlineLevel="0" collapsed="false">
      <c r="A315" s="29"/>
      <c r="B315" s="29"/>
      <c r="C315" s="29"/>
      <c r="D315" s="29"/>
      <c r="E315" s="29"/>
      <c r="F315" s="29"/>
      <c r="G315" s="75"/>
      <c r="H315" s="29"/>
      <c r="I315" s="29"/>
      <c r="J315" s="76"/>
      <c r="L315" s="32"/>
      <c r="P315" s="2" t="s">
        <v>47</v>
      </c>
    </row>
    <row r="316" customFormat="false" ht="15.75" hidden="false" customHeight="false" outlineLevel="0" collapsed="false">
      <c r="A316" s="33" t="n">
        <v>15</v>
      </c>
      <c r="B316" s="34" t="s">
        <v>48</v>
      </c>
      <c r="C316" s="35"/>
      <c r="D316" s="35"/>
      <c r="E316" s="35"/>
      <c r="F316" s="35"/>
      <c r="G316" s="36"/>
      <c r="H316" s="35"/>
      <c r="I316" s="35"/>
      <c r="J316" s="35"/>
      <c r="L316" s="32"/>
      <c r="P316" s="2" t="s">
        <v>49</v>
      </c>
      <c r="S316" s="37"/>
      <c r="T316" s="37"/>
      <c r="U316" s="37"/>
      <c r="V316" s="37"/>
      <c r="W316" s="37"/>
      <c r="X316" s="37"/>
      <c r="Y316" s="37"/>
    </row>
    <row r="317" customFormat="false" ht="15.75" hidden="true" customHeight="false" outlineLevel="0" collapsed="false">
      <c r="A317" s="38"/>
      <c r="B317" s="39"/>
      <c r="C317" s="39"/>
      <c r="D317" s="39"/>
      <c r="E317" s="39"/>
      <c r="F317" s="40"/>
      <c r="G317" s="41"/>
      <c r="H317" s="39"/>
      <c r="I317" s="39"/>
      <c r="J317" s="42"/>
      <c r="L317" s="32"/>
      <c r="P317" s="2" t="s">
        <v>50</v>
      </c>
      <c r="S317" s="43"/>
      <c r="T317" s="44"/>
      <c r="U317" s="44"/>
      <c r="V317" s="44"/>
      <c r="W317" s="44"/>
      <c r="X317" s="44"/>
      <c r="Y317" s="45"/>
    </row>
    <row r="318" customFormat="false" ht="15.75" hidden="false" customHeight="false" outlineLevel="0" collapsed="false">
      <c r="A318" s="46" t="s">
        <v>51</v>
      </c>
      <c r="B318" s="47"/>
      <c r="C318" s="48"/>
      <c r="D318" s="49"/>
      <c r="E318" s="49"/>
      <c r="F318" s="50" t="n">
        <f aca="false">ROUND(E318*ROUND(D318,2),2)</f>
        <v>0</v>
      </c>
      <c r="G318" s="51" t="s">
        <v>52</v>
      </c>
      <c r="H318" s="52" t="n">
        <f aca="false">KoeffForPrice</f>
        <v>0</v>
      </c>
      <c r="I318" s="53" t="n">
        <f aca="false">ROUND(E318*H318,2)</f>
        <v>0</v>
      </c>
      <c r="J318" s="50" t="n">
        <f aca="false">ROUND(I318*ROUND(D318,2),2)</f>
        <v>0</v>
      </c>
      <c r="L318" s="32"/>
      <c r="P318" s="2" t="s">
        <v>53</v>
      </c>
      <c r="S318" s="54"/>
      <c r="T318" s="55"/>
      <c r="U318" s="56"/>
      <c r="V318" s="53"/>
      <c r="W318" s="53" t="n">
        <f aca="false">ROUND(D318*S318,2)</f>
        <v>0</v>
      </c>
      <c r="X318" s="53" t="n">
        <f aca="false">ROUND(D318*T318,2)</f>
        <v>0</v>
      </c>
      <c r="Y318" s="50"/>
    </row>
    <row r="319" customFormat="false" ht="15.75" hidden="false" customHeight="false" outlineLevel="0" collapsed="false">
      <c r="A319" s="46" t="s">
        <v>54</v>
      </c>
      <c r="B319" s="47"/>
      <c r="C319" s="48"/>
      <c r="D319" s="49"/>
      <c r="E319" s="49"/>
      <c r="F319" s="50" t="n">
        <f aca="false">ROUND(E319*ROUND(D319,2),2)</f>
        <v>0</v>
      </c>
      <c r="G319" s="51" t="s">
        <v>52</v>
      </c>
      <c r="H319" s="52" t="n">
        <f aca="false">KoeffForPrice</f>
        <v>0</v>
      </c>
      <c r="I319" s="53" t="n">
        <f aca="false">ROUND(E319*H319,2)</f>
        <v>0</v>
      </c>
      <c r="J319" s="50" t="n">
        <f aca="false">ROUND(I319*ROUND(D319,2),2)</f>
        <v>0</v>
      </c>
      <c r="L319" s="32"/>
      <c r="P319" s="2" t="s">
        <v>53</v>
      </c>
      <c r="S319" s="54"/>
      <c r="T319" s="55"/>
      <c r="U319" s="56"/>
      <c r="V319" s="53"/>
      <c r="W319" s="53" t="n">
        <f aca="false">ROUND(D319*S319,2)</f>
        <v>0</v>
      </c>
      <c r="X319" s="53" t="n">
        <f aca="false">ROUND(D319*T319,2)</f>
        <v>0</v>
      </c>
      <c r="Y319" s="50"/>
    </row>
    <row r="320" customFormat="false" ht="15.75" hidden="false" customHeight="false" outlineLevel="0" collapsed="false">
      <c r="A320" s="46" t="s">
        <v>55</v>
      </c>
      <c r="B320" s="47"/>
      <c r="C320" s="48"/>
      <c r="D320" s="49"/>
      <c r="E320" s="49"/>
      <c r="F320" s="50" t="n">
        <f aca="false">ROUND(E320*ROUND(D320,2),2)</f>
        <v>0</v>
      </c>
      <c r="G320" s="51" t="s">
        <v>52</v>
      </c>
      <c r="H320" s="52" t="n">
        <f aca="false">KoeffForPrice</f>
        <v>0</v>
      </c>
      <c r="I320" s="53" t="n">
        <f aca="false">ROUND(E320*H320,2)</f>
        <v>0</v>
      </c>
      <c r="J320" s="50" t="n">
        <f aca="false">ROUND(I320*ROUND(D320,2),2)</f>
        <v>0</v>
      </c>
      <c r="L320" s="32"/>
      <c r="P320" s="2" t="s">
        <v>53</v>
      </c>
      <c r="S320" s="54"/>
      <c r="T320" s="55"/>
      <c r="U320" s="56"/>
      <c r="V320" s="53"/>
      <c r="W320" s="53" t="n">
        <f aca="false">ROUND(D320*S320,2)</f>
        <v>0</v>
      </c>
      <c r="X320" s="53" t="n">
        <f aca="false">ROUND(D320*T320,2)</f>
        <v>0</v>
      </c>
      <c r="Y320" s="50"/>
    </row>
    <row r="321" customFormat="false" ht="15.75" hidden="false" customHeight="false" outlineLevel="0" collapsed="false">
      <c r="A321" s="46" t="s">
        <v>56</v>
      </c>
      <c r="B321" s="47"/>
      <c r="C321" s="48"/>
      <c r="D321" s="49"/>
      <c r="E321" s="49"/>
      <c r="F321" s="50" t="n">
        <f aca="false">ROUND(E321*ROUND(D321,2),2)</f>
        <v>0</v>
      </c>
      <c r="G321" s="51" t="s">
        <v>52</v>
      </c>
      <c r="H321" s="52" t="n">
        <f aca="false">KoeffForPrice</f>
        <v>0</v>
      </c>
      <c r="I321" s="53" t="n">
        <f aca="false">ROUND(E321*H321,2)</f>
        <v>0</v>
      </c>
      <c r="J321" s="50" t="n">
        <f aca="false">ROUND(I321*ROUND(D321,2),2)</f>
        <v>0</v>
      </c>
      <c r="L321" s="32"/>
      <c r="P321" s="2" t="s">
        <v>53</v>
      </c>
      <c r="S321" s="54"/>
      <c r="T321" s="55"/>
      <c r="U321" s="56"/>
      <c r="V321" s="53"/>
      <c r="W321" s="53" t="n">
        <f aca="false">ROUND(D321*S321,2)</f>
        <v>0</v>
      </c>
      <c r="X321" s="53" t="n">
        <f aca="false">ROUND(D321*T321,2)</f>
        <v>0</v>
      </c>
      <c r="Y321" s="50"/>
    </row>
    <row r="322" customFormat="false" ht="15.75" hidden="false" customHeight="false" outlineLevel="0" collapsed="false">
      <c r="A322" s="46" t="s">
        <v>57</v>
      </c>
      <c r="B322" s="47"/>
      <c r="C322" s="48"/>
      <c r="D322" s="49"/>
      <c r="E322" s="49"/>
      <c r="F322" s="50" t="n">
        <f aca="false">ROUND(E322*ROUND(D322,2),2)</f>
        <v>0</v>
      </c>
      <c r="G322" s="51" t="s">
        <v>52</v>
      </c>
      <c r="H322" s="52" t="n">
        <f aca="false">KoeffForPrice</f>
        <v>0</v>
      </c>
      <c r="I322" s="53" t="n">
        <f aca="false">ROUND(E322*H322,2)</f>
        <v>0</v>
      </c>
      <c r="J322" s="50" t="n">
        <f aca="false">ROUND(I322*ROUND(D322,2),2)</f>
        <v>0</v>
      </c>
      <c r="L322" s="32"/>
      <c r="P322" s="2" t="s">
        <v>53</v>
      </c>
      <c r="S322" s="54"/>
      <c r="T322" s="55"/>
      <c r="U322" s="56"/>
      <c r="V322" s="53"/>
      <c r="W322" s="53" t="n">
        <f aca="false">ROUND(D322*S322,2)</f>
        <v>0</v>
      </c>
      <c r="X322" s="53" t="n">
        <f aca="false">ROUND(D322*T322,2)</f>
        <v>0</v>
      </c>
      <c r="Y322" s="50"/>
    </row>
    <row r="323" customFormat="false" ht="15.75" hidden="false" customHeight="false" outlineLevel="0" collapsed="false">
      <c r="A323" s="46" t="s">
        <v>58</v>
      </c>
      <c r="B323" s="47"/>
      <c r="C323" s="48"/>
      <c r="D323" s="49"/>
      <c r="E323" s="49"/>
      <c r="F323" s="50" t="n">
        <f aca="false">ROUND(E323*ROUND(D323,2),2)</f>
        <v>0</v>
      </c>
      <c r="G323" s="51" t="s">
        <v>52</v>
      </c>
      <c r="H323" s="52" t="n">
        <f aca="false">KoeffForPrice</f>
        <v>0</v>
      </c>
      <c r="I323" s="53" t="n">
        <f aca="false">ROUND(E323*H323,2)</f>
        <v>0</v>
      </c>
      <c r="J323" s="50" t="n">
        <f aca="false">ROUND(I323*ROUND(D323,2),2)</f>
        <v>0</v>
      </c>
      <c r="L323" s="32"/>
      <c r="P323" s="2" t="s">
        <v>53</v>
      </c>
      <c r="S323" s="54"/>
      <c r="T323" s="55"/>
      <c r="U323" s="56"/>
      <c r="V323" s="53"/>
      <c r="W323" s="53" t="n">
        <f aca="false">ROUND(D323*S323,2)</f>
        <v>0</v>
      </c>
      <c r="X323" s="53" t="n">
        <f aca="false">ROUND(D323*T323,2)</f>
        <v>0</v>
      </c>
      <c r="Y323" s="50"/>
    </row>
    <row r="324" customFormat="false" ht="15.75" hidden="false" customHeight="false" outlineLevel="0" collapsed="false">
      <c r="A324" s="46" t="s">
        <v>59</v>
      </c>
      <c r="B324" s="47"/>
      <c r="C324" s="48"/>
      <c r="D324" s="49"/>
      <c r="E324" s="49"/>
      <c r="F324" s="50" t="n">
        <f aca="false">ROUND(E324*ROUND(D324,2),2)</f>
        <v>0</v>
      </c>
      <c r="G324" s="51" t="s">
        <v>52</v>
      </c>
      <c r="H324" s="52" t="n">
        <f aca="false">KoeffForPrice</f>
        <v>0</v>
      </c>
      <c r="I324" s="53" t="n">
        <f aca="false">ROUND(E324*H324,2)</f>
        <v>0</v>
      </c>
      <c r="J324" s="50" t="n">
        <f aca="false">ROUND(I324*ROUND(D324,2),2)</f>
        <v>0</v>
      </c>
      <c r="L324" s="32"/>
      <c r="P324" s="2" t="s">
        <v>53</v>
      </c>
      <c r="S324" s="54"/>
      <c r="T324" s="55"/>
      <c r="U324" s="56"/>
      <c r="V324" s="53"/>
      <c r="W324" s="53" t="n">
        <f aca="false">ROUND(D324*S324,2)</f>
        <v>0</v>
      </c>
      <c r="X324" s="53" t="n">
        <f aca="false">ROUND(D324*T324,2)</f>
        <v>0</v>
      </c>
      <c r="Y324" s="50"/>
    </row>
    <row r="325" customFormat="false" ht="15.75" hidden="false" customHeight="false" outlineLevel="0" collapsed="false">
      <c r="A325" s="46" t="s">
        <v>60</v>
      </c>
      <c r="B325" s="47"/>
      <c r="C325" s="48"/>
      <c r="D325" s="49"/>
      <c r="E325" s="49"/>
      <c r="F325" s="50" t="n">
        <f aca="false">ROUND(E325*ROUND(D325,2),2)</f>
        <v>0</v>
      </c>
      <c r="G325" s="51" t="s">
        <v>52</v>
      </c>
      <c r="H325" s="52" t="n">
        <f aca="false">KoeffForPrice</f>
        <v>0</v>
      </c>
      <c r="I325" s="53" t="n">
        <f aca="false">ROUND(E325*H325,2)</f>
        <v>0</v>
      </c>
      <c r="J325" s="50" t="n">
        <f aca="false">ROUND(I325*ROUND(D325,2),2)</f>
        <v>0</v>
      </c>
      <c r="L325" s="32"/>
      <c r="P325" s="2" t="s">
        <v>53</v>
      </c>
      <c r="S325" s="54"/>
      <c r="T325" s="55"/>
      <c r="U325" s="56"/>
      <c r="V325" s="53"/>
      <c r="W325" s="53" t="n">
        <f aca="false">ROUND(D325*S325,2)</f>
        <v>0</v>
      </c>
      <c r="X325" s="53" t="n">
        <f aca="false">ROUND(D325*T325,2)</f>
        <v>0</v>
      </c>
      <c r="Y325" s="50"/>
    </row>
    <row r="326" customFormat="false" ht="15.75" hidden="false" customHeight="false" outlineLevel="0" collapsed="false">
      <c r="A326" s="46" t="s">
        <v>61</v>
      </c>
      <c r="B326" s="47"/>
      <c r="C326" s="48"/>
      <c r="D326" s="49"/>
      <c r="E326" s="49"/>
      <c r="F326" s="50" t="n">
        <f aca="false">ROUND(E326*ROUND(D326,2),2)</f>
        <v>0</v>
      </c>
      <c r="G326" s="51" t="s">
        <v>52</v>
      </c>
      <c r="H326" s="52" t="n">
        <f aca="false">KoeffForPrice</f>
        <v>0</v>
      </c>
      <c r="I326" s="53" t="n">
        <f aca="false">ROUND(E326*H326,2)</f>
        <v>0</v>
      </c>
      <c r="J326" s="50" t="n">
        <f aca="false">ROUND(I326*ROUND(D326,2),2)</f>
        <v>0</v>
      </c>
      <c r="L326" s="32"/>
      <c r="P326" s="2" t="s">
        <v>53</v>
      </c>
      <c r="S326" s="54"/>
      <c r="T326" s="55"/>
      <c r="U326" s="56"/>
      <c r="V326" s="53"/>
      <c r="W326" s="53" t="n">
        <f aca="false">ROUND(D326*S326,2)</f>
        <v>0</v>
      </c>
      <c r="X326" s="53" t="n">
        <f aca="false">ROUND(D326*T326,2)</f>
        <v>0</v>
      </c>
      <c r="Y326" s="50"/>
    </row>
    <row r="327" customFormat="false" ht="15.75" hidden="false" customHeight="false" outlineLevel="0" collapsed="false">
      <c r="A327" s="46" t="s">
        <v>62</v>
      </c>
      <c r="B327" s="47"/>
      <c r="C327" s="48"/>
      <c r="D327" s="49"/>
      <c r="E327" s="49"/>
      <c r="F327" s="50" t="n">
        <f aca="false">ROUND(E327*ROUND(D327,2),2)</f>
        <v>0</v>
      </c>
      <c r="G327" s="51" t="s">
        <v>52</v>
      </c>
      <c r="H327" s="52" t="n">
        <f aca="false">KoeffForPrice</f>
        <v>0</v>
      </c>
      <c r="I327" s="53" t="n">
        <f aca="false">ROUND(E327*H327,2)</f>
        <v>0</v>
      </c>
      <c r="J327" s="50" t="n">
        <f aca="false">ROUND(I327*ROUND(D327,2),2)</f>
        <v>0</v>
      </c>
      <c r="L327" s="32"/>
      <c r="P327" s="2" t="s">
        <v>53</v>
      </c>
      <c r="S327" s="54"/>
      <c r="T327" s="55"/>
      <c r="U327" s="56"/>
      <c r="V327" s="53"/>
      <c r="W327" s="53" t="n">
        <f aca="false">ROUND(D327*S327,2)</f>
        <v>0</v>
      </c>
      <c r="X327" s="53" t="n">
        <f aca="false">ROUND(D327*T327,2)</f>
        <v>0</v>
      </c>
      <c r="Y327" s="50"/>
    </row>
    <row r="328" customFormat="false" ht="15.75" hidden="false" customHeight="false" outlineLevel="0" collapsed="false">
      <c r="A328" s="46" t="s">
        <v>63</v>
      </c>
      <c r="B328" s="47"/>
      <c r="C328" s="48"/>
      <c r="D328" s="49"/>
      <c r="E328" s="49"/>
      <c r="F328" s="50" t="n">
        <f aca="false">ROUND(E328*ROUND(D328,2),2)</f>
        <v>0</v>
      </c>
      <c r="G328" s="51" t="s">
        <v>52</v>
      </c>
      <c r="H328" s="52" t="n">
        <f aca="false">KoeffForPrice</f>
        <v>0</v>
      </c>
      <c r="I328" s="53" t="n">
        <f aca="false">ROUND(E328*H328,2)</f>
        <v>0</v>
      </c>
      <c r="J328" s="50" t="n">
        <f aca="false">ROUND(I328*ROUND(D328,2),2)</f>
        <v>0</v>
      </c>
      <c r="L328" s="32"/>
      <c r="P328" s="2" t="s">
        <v>53</v>
      </c>
      <c r="S328" s="54"/>
      <c r="T328" s="55"/>
      <c r="U328" s="56"/>
      <c r="V328" s="53"/>
      <c r="W328" s="53" t="n">
        <f aca="false">ROUND(D328*S328,2)</f>
        <v>0</v>
      </c>
      <c r="X328" s="53" t="n">
        <f aca="false">ROUND(D328*T328,2)</f>
        <v>0</v>
      </c>
      <c r="Y328" s="50"/>
    </row>
    <row r="329" customFormat="false" ht="15.75" hidden="false" customHeight="false" outlineLevel="0" collapsed="false">
      <c r="A329" s="46" t="s">
        <v>64</v>
      </c>
      <c r="B329" s="47"/>
      <c r="C329" s="48"/>
      <c r="D329" s="49"/>
      <c r="E329" s="49"/>
      <c r="F329" s="50" t="n">
        <f aca="false">ROUND(E329*ROUND(D329,2),2)</f>
        <v>0</v>
      </c>
      <c r="G329" s="51" t="s">
        <v>52</v>
      </c>
      <c r="H329" s="52" t="n">
        <f aca="false">KoeffForPrice</f>
        <v>0</v>
      </c>
      <c r="I329" s="53" t="n">
        <f aca="false">ROUND(E329*H329,2)</f>
        <v>0</v>
      </c>
      <c r="J329" s="50" t="n">
        <f aca="false">ROUND(I329*ROUND(D329,2),2)</f>
        <v>0</v>
      </c>
      <c r="L329" s="32"/>
      <c r="P329" s="2" t="s">
        <v>53</v>
      </c>
      <c r="S329" s="54"/>
      <c r="T329" s="55"/>
      <c r="U329" s="56"/>
      <c r="V329" s="53"/>
      <c r="W329" s="53" t="n">
        <f aca="false">ROUND(D329*S329,2)</f>
        <v>0</v>
      </c>
      <c r="X329" s="53" t="n">
        <f aca="false">ROUND(D329*T329,2)</f>
        <v>0</v>
      </c>
      <c r="Y329" s="50"/>
    </row>
    <row r="330" customFormat="false" ht="15.75" hidden="false" customHeight="false" outlineLevel="0" collapsed="false">
      <c r="A330" s="46" t="s">
        <v>65</v>
      </c>
      <c r="B330" s="47"/>
      <c r="C330" s="48"/>
      <c r="D330" s="49"/>
      <c r="E330" s="49"/>
      <c r="F330" s="50" t="n">
        <f aca="false">ROUND(E330*ROUND(D330,2),2)</f>
        <v>0</v>
      </c>
      <c r="G330" s="51" t="s">
        <v>52</v>
      </c>
      <c r="H330" s="52" t="n">
        <f aca="false">KoeffForPrice</f>
        <v>0</v>
      </c>
      <c r="I330" s="53" t="n">
        <f aca="false">ROUND(E330*H330,2)</f>
        <v>0</v>
      </c>
      <c r="J330" s="50" t="n">
        <f aca="false">ROUND(I330*ROUND(D330,2),2)</f>
        <v>0</v>
      </c>
      <c r="L330" s="32"/>
      <c r="P330" s="2" t="s">
        <v>53</v>
      </c>
      <c r="S330" s="54"/>
      <c r="T330" s="55"/>
      <c r="U330" s="56"/>
      <c r="V330" s="53"/>
      <c r="W330" s="53" t="n">
        <f aca="false">ROUND(D330*S330,2)</f>
        <v>0</v>
      </c>
      <c r="X330" s="53" t="n">
        <f aca="false">ROUND(D330*T330,2)</f>
        <v>0</v>
      </c>
      <c r="Y330" s="50"/>
    </row>
    <row r="331" customFormat="false" ht="15.75" hidden="false" customHeight="false" outlineLevel="0" collapsed="false">
      <c r="A331" s="46" t="s">
        <v>66</v>
      </c>
      <c r="B331" s="47"/>
      <c r="C331" s="48"/>
      <c r="D331" s="49"/>
      <c r="E331" s="49"/>
      <c r="F331" s="50" t="n">
        <f aca="false">ROUND(E331*ROUND(D331,2),2)</f>
        <v>0</v>
      </c>
      <c r="G331" s="51" t="s">
        <v>52</v>
      </c>
      <c r="H331" s="52" t="n">
        <f aca="false">KoeffForPrice</f>
        <v>0</v>
      </c>
      <c r="I331" s="53" t="n">
        <f aca="false">ROUND(E331*H331,2)</f>
        <v>0</v>
      </c>
      <c r="J331" s="50" t="n">
        <f aca="false">ROUND(I331*ROUND(D331,2),2)</f>
        <v>0</v>
      </c>
      <c r="L331" s="32"/>
      <c r="P331" s="2" t="s">
        <v>53</v>
      </c>
      <c r="S331" s="54"/>
      <c r="T331" s="55"/>
      <c r="U331" s="56"/>
      <c r="V331" s="53"/>
      <c r="W331" s="53" t="n">
        <f aca="false">ROUND(D331*S331,2)</f>
        <v>0</v>
      </c>
      <c r="X331" s="53" t="n">
        <f aca="false">ROUND(D331*T331,2)</f>
        <v>0</v>
      </c>
      <c r="Y331" s="50"/>
    </row>
    <row r="332" customFormat="false" ht="15.75" hidden="false" customHeight="false" outlineLevel="0" collapsed="false">
      <c r="A332" s="46" t="s">
        <v>67</v>
      </c>
      <c r="B332" s="47"/>
      <c r="C332" s="48"/>
      <c r="D332" s="49"/>
      <c r="E332" s="49"/>
      <c r="F332" s="50" t="n">
        <f aca="false">ROUND(E332*ROUND(D332,2),2)</f>
        <v>0</v>
      </c>
      <c r="G332" s="51" t="s">
        <v>52</v>
      </c>
      <c r="H332" s="52" t="n">
        <f aca="false">KoeffForPrice</f>
        <v>0</v>
      </c>
      <c r="I332" s="53" t="n">
        <f aca="false">ROUND(E332*H332,2)</f>
        <v>0</v>
      </c>
      <c r="J332" s="50" t="n">
        <f aca="false">ROUND(I332*ROUND(D332,2),2)</f>
        <v>0</v>
      </c>
      <c r="L332" s="32"/>
      <c r="P332" s="2" t="s">
        <v>53</v>
      </c>
      <c r="S332" s="54"/>
      <c r="T332" s="55"/>
      <c r="U332" s="56"/>
      <c r="V332" s="53"/>
      <c r="W332" s="53" t="n">
        <f aca="false">ROUND(D332*S332,2)</f>
        <v>0</v>
      </c>
      <c r="X332" s="53" t="n">
        <f aca="false">ROUND(D332*T332,2)</f>
        <v>0</v>
      </c>
      <c r="Y332" s="50"/>
    </row>
    <row r="333" customFormat="false" ht="15.75" hidden="true" customHeight="false" outlineLevel="0" collapsed="false">
      <c r="A333" s="57"/>
      <c r="B333" s="58"/>
      <c r="C333" s="58"/>
      <c r="D333" s="58"/>
      <c r="E333" s="58"/>
      <c r="F333" s="59"/>
      <c r="G333" s="60"/>
      <c r="H333" s="58"/>
      <c r="I333" s="58"/>
      <c r="J333" s="61"/>
      <c r="L333" s="32"/>
      <c r="P333" s="2" t="s">
        <v>68</v>
      </c>
      <c r="S333" s="62"/>
      <c r="T333" s="63"/>
      <c r="U333" s="63"/>
      <c r="V333" s="63"/>
      <c r="W333" s="63"/>
      <c r="X333" s="63"/>
      <c r="Y333" s="64"/>
    </row>
    <row r="334" customFormat="false" ht="15.75" hidden="false" customHeight="false" outlineLevel="0" collapsed="false">
      <c r="A334" s="65" t="s">
        <v>69</v>
      </c>
      <c r="B334" s="66"/>
      <c r="C334" s="66"/>
      <c r="D334" s="66"/>
      <c r="E334" s="66"/>
      <c r="F334" s="67" t="n">
        <f aca="false">SUM(F317:F333)</f>
        <v>0</v>
      </c>
      <c r="G334" s="68"/>
      <c r="H334" s="65" t="s">
        <v>69</v>
      </c>
      <c r="I334" s="66"/>
      <c r="J334" s="67" t="n">
        <f aca="false">SUM(J317:J333)</f>
        <v>0</v>
      </c>
      <c r="L334" s="32"/>
      <c r="P334" s="2" t="s">
        <v>70</v>
      </c>
      <c r="S334" s="69"/>
      <c r="T334" s="69"/>
      <c r="U334" s="69"/>
      <c r="V334" s="69"/>
      <c r="W334" s="70" t="n">
        <f aca="false">SUM(W317:W333)</f>
        <v>0</v>
      </c>
      <c r="X334" s="70" t="n">
        <f aca="false">SUM(X317:X333)</f>
        <v>0</v>
      </c>
      <c r="Y334" s="70" t="n">
        <f aca="false">SUM(Y317:Y333)</f>
        <v>0</v>
      </c>
    </row>
    <row r="335" customFormat="false" ht="15.75" hidden="false" customHeight="false" outlineLevel="0" collapsed="false">
      <c r="A335" s="71" t="s">
        <v>71</v>
      </c>
      <c r="B335" s="72"/>
      <c r="C335" s="72"/>
      <c r="D335" s="72"/>
      <c r="E335" s="72"/>
      <c r="F335" s="73" t="n">
        <f aca="false">SUMIF(P317:P333,"pr",F317:F333)</f>
        <v>0</v>
      </c>
      <c r="G335" s="74"/>
      <c r="H335" s="71" t="s">
        <v>71</v>
      </c>
      <c r="I335" s="72"/>
      <c r="J335" s="73" t="n">
        <f aca="false">SUMIF(P317:P333,"pr",J317:J333)</f>
        <v>0</v>
      </c>
      <c r="L335" s="32"/>
      <c r="P335" s="2" t="s">
        <v>72</v>
      </c>
    </row>
    <row r="336" customFormat="false" ht="15.75" hidden="false" customHeight="false" outlineLevel="0" collapsed="false">
      <c r="A336" s="71" t="s">
        <v>73</v>
      </c>
      <c r="B336" s="72"/>
      <c r="C336" s="72"/>
      <c r="D336" s="72"/>
      <c r="E336" s="72"/>
      <c r="F336" s="73" t="n">
        <f aca="false">SUMIF(P317:P333,"mat",F317:F333)+SUMIF(P317:P333,"meh",F317:F333)</f>
        <v>0</v>
      </c>
      <c r="G336" s="74"/>
      <c r="H336" s="71" t="s">
        <v>73</v>
      </c>
      <c r="I336" s="72"/>
      <c r="J336" s="73" t="n">
        <f aca="false">SUMIF(P317:P333,"mat",J317:J333)+SUMIF(P317:P333,"meh",J317:J333)</f>
        <v>0</v>
      </c>
      <c r="L336" s="32"/>
      <c r="P336" s="2" t="s">
        <v>74</v>
      </c>
    </row>
    <row r="337" customFormat="false" ht="15.75" hidden="false" customHeight="false" outlineLevel="0" collapsed="false">
      <c r="A337" s="29"/>
      <c r="B337" s="29"/>
      <c r="C337" s="29"/>
      <c r="D337" s="29"/>
      <c r="E337" s="29"/>
      <c r="F337" s="29"/>
      <c r="G337" s="75"/>
      <c r="H337" s="29"/>
      <c r="I337" s="29"/>
      <c r="J337" s="76"/>
      <c r="L337" s="32"/>
      <c r="P337" s="2" t="s">
        <v>47</v>
      </c>
    </row>
    <row r="338" customFormat="false" ht="15.75" hidden="false" customHeight="false" outlineLevel="0" collapsed="false">
      <c r="A338" s="33" t="n">
        <v>16</v>
      </c>
      <c r="B338" s="34" t="s">
        <v>48</v>
      </c>
      <c r="C338" s="35"/>
      <c r="D338" s="35"/>
      <c r="E338" s="35"/>
      <c r="F338" s="35"/>
      <c r="G338" s="36"/>
      <c r="H338" s="35"/>
      <c r="I338" s="35"/>
      <c r="J338" s="35"/>
      <c r="L338" s="32"/>
      <c r="P338" s="2" t="s">
        <v>49</v>
      </c>
      <c r="S338" s="37"/>
      <c r="T338" s="37"/>
      <c r="U338" s="37"/>
      <c r="V338" s="37"/>
      <c r="W338" s="37"/>
      <c r="X338" s="37"/>
      <c r="Y338" s="37"/>
    </row>
    <row r="339" customFormat="false" ht="15.75" hidden="true" customHeight="false" outlineLevel="0" collapsed="false">
      <c r="A339" s="38"/>
      <c r="B339" s="39"/>
      <c r="C339" s="39"/>
      <c r="D339" s="39"/>
      <c r="E339" s="39"/>
      <c r="F339" s="40"/>
      <c r="G339" s="41"/>
      <c r="H339" s="39"/>
      <c r="I339" s="39"/>
      <c r="J339" s="42"/>
      <c r="L339" s="32"/>
      <c r="P339" s="2" t="s">
        <v>50</v>
      </c>
      <c r="S339" s="43"/>
      <c r="T339" s="44"/>
      <c r="U339" s="44"/>
      <c r="V339" s="44"/>
      <c r="W339" s="44"/>
      <c r="X339" s="44"/>
      <c r="Y339" s="45"/>
    </row>
    <row r="340" customFormat="false" ht="15.75" hidden="false" customHeight="false" outlineLevel="0" collapsed="false">
      <c r="A340" s="46" t="s">
        <v>51</v>
      </c>
      <c r="B340" s="47"/>
      <c r="C340" s="48"/>
      <c r="D340" s="49"/>
      <c r="E340" s="49"/>
      <c r="F340" s="50" t="n">
        <f aca="false">ROUND(E340*ROUND(D340,2),2)</f>
        <v>0</v>
      </c>
      <c r="G340" s="51" t="s">
        <v>52</v>
      </c>
      <c r="H340" s="52" t="n">
        <f aca="false">KoeffForPrice</f>
        <v>0</v>
      </c>
      <c r="I340" s="53" t="n">
        <f aca="false">ROUND(E340*H340,2)</f>
        <v>0</v>
      </c>
      <c r="J340" s="50" t="n">
        <f aca="false">ROUND(I340*ROUND(D340,2),2)</f>
        <v>0</v>
      </c>
      <c r="L340" s="32"/>
      <c r="P340" s="2" t="s">
        <v>53</v>
      </c>
      <c r="S340" s="54"/>
      <c r="T340" s="55"/>
      <c r="U340" s="56"/>
      <c r="V340" s="53"/>
      <c r="W340" s="53" t="n">
        <f aca="false">ROUND(D340*S340,2)</f>
        <v>0</v>
      </c>
      <c r="X340" s="53" t="n">
        <f aca="false">ROUND(D340*T340,2)</f>
        <v>0</v>
      </c>
      <c r="Y340" s="50"/>
    </row>
    <row r="341" customFormat="false" ht="15.75" hidden="false" customHeight="false" outlineLevel="0" collapsed="false">
      <c r="A341" s="46" t="s">
        <v>54</v>
      </c>
      <c r="B341" s="47"/>
      <c r="C341" s="48"/>
      <c r="D341" s="49"/>
      <c r="E341" s="49"/>
      <c r="F341" s="50" t="n">
        <f aca="false">ROUND(E341*ROUND(D341,2),2)</f>
        <v>0</v>
      </c>
      <c r="G341" s="51" t="s">
        <v>52</v>
      </c>
      <c r="H341" s="52" t="n">
        <f aca="false">KoeffForPrice</f>
        <v>0</v>
      </c>
      <c r="I341" s="53" t="n">
        <f aca="false">ROUND(E341*H341,2)</f>
        <v>0</v>
      </c>
      <c r="J341" s="50" t="n">
        <f aca="false">ROUND(I341*ROUND(D341,2),2)</f>
        <v>0</v>
      </c>
      <c r="L341" s="32"/>
      <c r="P341" s="2" t="s">
        <v>53</v>
      </c>
      <c r="S341" s="54"/>
      <c r="T341" s="55"/>
      <c r="U341" s="56"/>
      <c r="V341" s="53"/>
      <c r="W341" s="53" t="n">
        <f aca="false">ROUND(D341*S341,2)</f>
        <v>0</v>
      </c>
      <c r="X341" s="53" t="n">
        <f aca="false">ROUND(D341*T341,2)</f>
        <v>0</v>
      </c>
      <c r="Y341" s="50"/>
    </row>
    <row r="342" customFormat="false" ht="15.75" hidden="false" customHeight="false" outlineLevel="0" collapsed="false">
      <c r="A342" s="46" t="s">
        <v>55</v>
      </c>
      <c r="B342" s="47"/>
      <c r="C342" s="48"/>
      <c r="D342" s="49"/>
      <c r="E342" s="49"/>
      <c r="F342" s="50" t="n">
        <f aca="false">ROUND(E342*ROUND(D342,2),2)</f>
        <v>0</v>
      </c>
      <c r="G342" s="51" t="s">
        <v>52</v>
      </c>
      <c r="H342" s="52" t="n">
        <f aca="false">KoeffForPrice</f>
        <v>0</v>
      </c>
      <c r="I342" s="53" t="n">
        <f aca="false">ROUND(E342*H342,2)</f>
        <v>0</v>
      </c>
      <c r="J342" s="50" t="n">
        <f aca="false">ROUND(I342*ROUND(D342,2),2)</f>
        <v>0</v>
      </c>
      <c r="L342" s="32"/>
      <c r="P342" s="2" t="s">
        <v>53</v>
      </c>
      <c r="S342" s="54"/>
      <c r="T342" s="55"/>
      <c r="U342" s="56"/>
      <c r="V342" s="53"/>
      <c r="W342" s="53" t="n">
        <f aca="false">ROUND(D342*S342,2)</f>
        <v>0</v>
      </c>
      <c r="X342" s="53" t="n">
        <f aca="false">ROUND(D342*T342,2)</f>
        <v>0</v>
      </c>
      <c r="Y342" s="50"/>
    </row>
    <row r="343" customFormat="false" ht="15.75" hidden="false" customHeight="false" outlineLevel="0" collapsed="false">
      <c r="A343" s="46" t="s">
        <v>56</v>
      </c>
      <c r="B343" s="47"/>
      <c r="C343" s="48"/>
      <c r="D343" s="49"/>
      <c r="E343" s="49"/>
      <c r="F343" s="50" t="n">
        <f aca="false">ROUND(E343*ROUND(D343,2),2)</f>
        <v>0</v>
      </c>
      <c r="G343" s="51" t="s">
        <v>52</v>
      </c>
      <c r="H343" s="52" t="n">
        <f aca="false">KoeffForPrice</f>
        <v>0</v>
      </c>
      <c r="I343" s="53" t="n">
        <f aca="false">ROUND(E343*H343,2)</f>
        <v>0</v>
      </c>
      <c r="J343" s="50" t="n">
        <f aca="false">ROUND(I343*ROUND(D343,2),2)</f>
        <v>0</v>
      </c>
      <c r="L343" s="32"/>
      <c r="P343" s="2" t="s">
        <v>53</v>
      </c>
      <c r="S343" s="54"/>
      <c r="T343" s="55"/>
      <c r="U343" s="56"/>
      <c r="V343" s="53"/>
      <c r="W343" s="53" t="n">
        <f aca="false">ROUND(D343*S343,2)</f>
        <v>0</v>
      </c>
      <c r="X343" s="53" t="n">
        <f aca="false">ROUND(D343*T343,2)</f>
        <v>0</v>
      </c>
      <c r="Y343" s="50"/>
    </row>
    <row r="344" customFormat="false" ht="15.75" hidden="false" customHeight="false" outlineLevel="0" collapsed="false">
      <c r="A344" s="46" t="s">
        <v>57</v>
      </c>
      <c r="B344" s="47"/>
      <c r="C344" s="48"/>
      <c r="D344" s="49"/>
      <c r="E344" s="49"/>
      <c r="F344" s="50" t="n">
        <f aca="false">ROUND(E344*ROUND(D344,2),2)</f>
        <v>0</v>
      </c>
      <c r="G344" s="51" t="s">
        <v>52</v>
      </c>
      <c r="H344" s="52" t="n">
        <f aca="false">KoeffForPrice</f>
        <v>0</v>
      </c>
      <c r="I344" s="53" t="n">
        <f aca="false">ROUND(E344*H344,2)</f>
        <v>0</v>
      </c>
      <c r="J344" s="50" t="n">
        <f aca="false">ROUND(I344*ROUND(D344,2),2)</f>
        <v>0</v>
      </c>
      <c r="L344" s="32"/>
      <c r="P344" s="2" t="s">
        <v>53</v>
      </c>
      <c r="S344" s="54"/>
      <c r="T344" s="55"/>
      <c r="U344" s="56"/>
      <c r="V344" s="53"/>
      <c r="W344" s="53" t="n">
        <f aca="false">ROUND(D344*S344,2)</f>
        <v>0</v>
      </c>
      <c r="X344" s="53" t="n">
        <f aca="false">ROUND(D344*T344,2)</f>
        <v>0</v>
      </c>
      <c r="Y344" s="50"/>
    </row>
    <row r="345" customFormat="false" ht="15.75" hidden="false" customHeight="false" outlineLevel="0" collapsed="false">
      <c r="A345" s="46" t="s">
        <v>58</v>
      </c>
      <c r="B345" s="47"/>
      <c r="C345" s="48"/>
      <c r="D345" s="49"/>
      <c r="E345" s="49"/>
      <c r="F345" s="50" t="n">
        <f aca="false">ROUND(E345*ROUND(D345,2),2)</f>
        <v>0</v>
      </c>
      <c r="G345" s="51" t="s">
        <v>52</v>
      </c>
      <c r="H345" s="52" t="n">
        <f aca="false">KoeffForPrice</f>
        <v>0</v>
      </c>
      <c r="I345" s="53" t="n">
        <f aca="false">ROUND(E345*H345,2)</f>
        <v>0</v>
      </c>
      <c r="J345" s="50" t="n">
        <f aca="false">ROUND(I345*ROUND(D345,2),2)</f>
        <v>0</v>
      </c>
      <c r="L345" s="32"/>
      <c r="P345" s="2" t="s">
        <v>53</v>
      </c>
      <c r="S345" s="54"/>
      <c r="T345" s="55"/>
      <c r="U345" s="56"/>
      <c r="V345" s="53"/>
      <c r="W345" s="53" t="n">
        <f aca="false">ROUND(D345*S345,2)</f>
        <v>0</v>
      </c>
      <c r="X345" s="53" t="n">
        <f aca="false">ROUND(D345*T345,2)</f>
        <v>0</v>
      </c>
      <c r="Y345" s="50"/>
    </row>
    <row r="346" customFormat="false" ht="15.75" hidden="false" customHeight="false" outlineLevel="0" collapsed="false">
      <c r="A346" s="46" t="s">
        <v>59</v>
      </c>
      <c r="B346" s="47"/>
      <c r="C346" s="48"/>
      <c r="D346" s="49"/>
      <c r="E346" s="49"/>
      <c r="F346" s="50" t="n">
        <f aca="false">ROUND(E346*ROUND(D346,2),2)</f>
        <v>0</v>
      </c>
      <c r="G346" s="51" t="s">
        <v>52</v>
      </c>
      <c r="H346" s="52" t="n">
        <f aca="false">KoeffForPrice</f>
        <v>0</v>
      </c>
      <c r="I346" s="53" t="n">
        <f aca="false">ROUND(E346*H346,2)</f>
        <v>0</v>
      </c>
      <c r="J346" s="50" t="n">
        <f aca="false">ROUND(I346*ROUND(D346,2),2)</f>
        <v>0</v>
      </c>
      <c r="L346" s="32"/>
      <c r="P346" s="2" t="s">
        <v>53</v>
      </c>
      <c r="S346" s="54"/>
      <c r="T346" s="55"/>
      <c r="U346" s="56"/>
      <c r="V346" s="53"/>
      <c r="W346" s="53" t="n">
        <f aca="false">ROUND(D346*S346,2)</f>
        <v>0</v>
      </c>
      <c r="X346" s="53" t="n">
        <f aca="false">ROUND(D346*T346,2)</f>
        <v>0</v>
      </c>
      <c r="Y346" s="50"/>
    </row>
    <row r="347" customFormat="false" ht="15.75" hidden="false" customHeight="false" outlineLevel="0" collapsed="false">
      <c r="A347" s="46" t="s">
        <v>60</v>
      </c>
      <c r="B347" s="47"/>
      <c r="C347" s="48"/>
      <c r="D347" s="49"/>
      <c r="E347" s="49"/>
      <c r="F347" s="50" t="n">
        <f aca="false">ROUND(E347*ROUND(D347,2),2)</f>
        <v>0</v>
      </c>
      <c r="G347" s="51" t="s">
        <v>52</v>
      </c>
      <c r="H347" s="52" t="n">
        <f aca="false">KoeffForPrice</f>
        <v>0</v>
      </c>
      <c r="I347" s="53" t="n">
        <f aca="false">ROUND(E347*H347,2)</f>
        <v>0</v>
      </c>
      <c r="J347" s="50" t="n">
        <f aca="false">ROUND(I347*ROUND(D347,2),2)</f>
        <v>0</v>
      </c>
      <c r="L347" s="32"/>
      <c r="P347" s="2" t="s">
        <v>53</v>
      </c>
      <c r="S347" s="54"/>
      <c r="T347" s="55"/>
      <c r="U347" s="56"/>
      <c r="V347" s="53"/>
      <c r="W347" s="53" t="n">
        <f aca="false">ROUND(D347*S347,2)</f>
        <v>0</v>
      </c>
      <c r="X347" s="53" t="n">
        <f aca="false">ROUND(D347*T347,2)</f>
        <v>0</v>
      </c>
      <c r="Y347" s="50"/>
    </row>
    <row r="348" customFormat="false" ht="15.75" hidden="false" customHeight="false" outlineLevel="0" collapsed="false">
      <c r="A348" s="46" t="s">
        <v>61</v>
      </c>
      <c r="B348" s="47"/>
      <c r="C348" s="48"/>
      <c r="D348" s="49"/>
      <c r="E348" s="49"/>
      <c r="F348" s="50" t="n">
        <f aca="false">ROUND(E348*ROUND(D348,2),2)</f>
        <v>0</v>
      </c>
      <c r="G348" s="51" t="s">
        <v>52</v>
      </c>
      <c r="H348" s="52" t="n">
        <f aca="false">KoeffForPrice</f>
        <v>0</v>
      </c>
      <c r="I348" s="53" t="n">
        <f aca="false">ROUND(E348*H348,2)</f>
        <v>0</v>
      </c>
      <c r="J348" s="50" t="n">
        <f aca="false">ROUND(I348*ROUND(D348,2),2)</f>
        <v>0</v>
      </c>
      <c r="L348" s="32"/>
      <c r="P348" s="2" t="s">
        <v>53</v>
      </c>
      <c r="S348" s="54"/>
      <c r="T348" s="55"/>
      <c r="U348" s="56"/>
      <c r="V348" s="53"/>
      <c r="W348" s="53" t="n">
        <f aca="false">ROUND(D348*S348,2)</f>
        <v>0</v>
      </c>
      <c r="X348" s="53" t="n">
        <f aca="false">ROUND(D348*T348,2)</f>
        <v>0</v>
      </c>
      <c r="Y348" s="50"/>
    </row>
    <row r="349" customFormat="false" ht="15.75" hidden="false" customHeight="false" outlineLevel="0" collapsed="false">
      <c r="A349" s="46" t="s">
        <v>62</v>
      </c>
      <c r="B349" s="47"/>
      <c r="C349" s="48"/>
      <c r="D349" s="49"/>
      <c r="E349" s="49"/>
      <c r="F349" s="50" t="n">
        <f aca="false">ROUND(E349*ROUND(D349,2),2)</f>
        <v>0</v>
      </c>
      <c r="G349" s="51" t="s">
        <v>52</v>
      </c>
      <c r="H349" s="52" t="n">
        <f aca="false">KoeffForPrice</f>
        <v>0</v>
      </c>
      <c r="I349" s="53" t="n">
        <f aca="false">ROUND(E349*H349,2)</f>
        <v>0</v>
      </c>
      <c r="J349" s="50" t="n">
        <f aca="false">ROUND(I349*ROUND(D349,2),2)</f>
        <v>0</v>
      </c>
      <c r="L349" s="32"/>
      <c r="P349" s="2" t="s">
        <v>53</v>
      </c>
      <c r="S349" s="54"/>
      <c r="T349" s="55"/>
      <c r="U349" s="56"/>
      <c r="V349" s="53"/>
      <c r="W349" s="53" t="n">
        <f aca="false">ROUND(D349*S349,2)</f>
        <v>0</v>
      </c>
      <c r="X349" s="53" t="n">
        <f aca="false">ROUND(D349*T349,2)</f>
        <v>0</v>
      </c>
      <c r="Y349" s="50"/>
    </row>
    <row r="350" customFormat="false" ht="15.75" hidden="false" customHeight="false" outlineLevel="0" collapsed="false">
      <c r="A350" s="46" t="s">
        <v>63</v>
      </c>
      <c r="B350" s="47"/>
      <c r="C350" s="48"/>
      <c r="D350" s="49"/>
      <c r="E350" s="49"/>
      <c r="F350" s="50" t="n">
        <f aca="false">ROUND(E350*ROUND(D350,2),2)</f>
        <v>0</v>
      </c>
      <c r="G350" s="51" t="s">
        <v>52</v>
      </c>
      <c r="H350" s="52" t="n">
        <f aca="false">KoeffForPrice</f>
        <v>0</v>
      </c>
      <c r="I350" s="53" t="n">
        <f aca="false">ROUND(E350*H350,2)</f>
        <v>0</v>
      </c>
      <c r="J350" s="50" t="n">
        <f aca="false">ROUND(I350*ROUND(D350,2),2)</f>
        <v>0</v>
      </c>
      <c r="L350" s="32"/>
      <c r="P350" s="2" t="s">
        <v>53</v>
      </c>
      <c r="S350" s="54"/>
      <c r="T350" s="55"/>
      <c r="U350" s="56"/>
      <c r="V350" s="53"/>
      <c r="W350" s="53" t="n">
        <f aca="false">ROUND(D350*S350,2)</f>
        <v>0</v>
      </c>
      <c r="X350" s="53" t="n">
        <f aca="false">ROUND(D350*T350,2)</f>
        <v>0</v>
      </c>
      <c r="Y350" s="50"/>
    </row>
    <row r="351" customFormat="false" ht="15.75" hidden="false" customHeight="false" outlineLevel="0" collapsed="false">
      <c r="A351" s="46" t="s">
        <v>64</v>
      </c>
      <c r="B351" s="47"/>
      <c r="C351" s="48"/>
      <c r="D351" s="49"/>
      <c r="E351" s="49"/>
      <c r="F351" s="50" t="n">
        <f aca="false">ROUND(E351*ROUND(D351,2),2)</f>
        <v>0</v>
      </c>
      <c r="G351" s="51" t="s">
        <v>52</v>
      </c>
      <c r="H351" s="52" t="n">
        <f aca="false">KoeffForPrice</f>
        <v>0</v>
      </c>
      <c r="I351" s="53" t="n">
        <f aca="false">ROUND(E351*H351,2)</f>
        <v>0</v>
      </c>
      <c r="J351" s="50" t="n">
        <f aca="false">ROUND(I351*ROUND(D351,2),2)</f>
        <v>0</v>
      </c>
      <c r="L351" s="32"/>
      <c r="P351" s="2" t="s">
        <v>53</v>
      </c>
      <c r="S351" s="54"/>
      <c r="T351" s="55"/>
      <c r="U351" s="56"/>
      <c r="V351" s="53"/>
      <c r="W351" s="53" t="n">
        <f aca="false">ROUND(D351*S351,2)</f>
        <v>0</v>
      </c>
      <c r="X351" s="53" t="n">
        <f aca="false">ROUND(D351*T351,2)</f>
        <v>0</v>
      </c>
      <c r="Y351" s="50"/>
    </row>
    <row r="352" customFormat="false" ht="15.75" hidden="false" customHeight="false" outlineLevel="0" collapsed="false">
      <c r="A352" s="46" t="s">
        <v>65</v>
      </c>
      <c r="B352" s="47"/>
      <c r="C352" s="48"/>
      <c r="D352" s="49"/>
      <c r="E352" s="49"/>
      <c r="F352" s="50" t="n">
        <f aca="false">ROUND(E352*ROUND(D352,2),2)</f>
        <v>0</v>
      </c>
      <c r="G352" s="51" t="s">
        <v>52</v>
      </c>
      <c r="H352" s="52" t="n">
        <f aca="false">KoeffForPrice</f>
        <v>0</v>
      </c>
      <c r="I352" s="53" t="n">
        <f aca="false">ROUND(E352*H352,2)</f>
        <v>0</v>
      </c>
      <c r="J352" s="50" t="n">
        <f aca="false">ROUND(I352*ROUND(D352,2),2)</f>
        <v>0</v>
      </c>
      <c r="L352" s="32"/>
      <c r="P352" s="2" t="s">
        <v>53</v>
      </c>
      <c r="S352" s="54"/>
      <c r="T352" s="55"/>
      <c r="U352" s="56"/>
      <c r="V352" s="53"/>
      <c r="W352" s="53" t="n">
        <f aca="false">ROUND(D352*S352,2)</f>
        <v>0</v>
      </c>
      <c r="X352" s="53" t="n">
        <f aca="false">ROUND(D352*T352,2)</f>
        <v>0</v>
      </c>
      <c r="Y352" s="50"/>
    </row>
    <row r="353" customFormat="false" ht="15.75" hidden="false" customHeight="false" outlineLevel="0" collapsed="false">
      <c r="A353" s="46" t="s">
        <v>66</v>
      </c>
      <c r="B353" s="47"/>
      <c r="C353" s="48"/>
      <c r="D353" s="49"/>
      <c r="E353" s="49"/>
      <c r="F353" s="50" t="n">
        <f aca="false">ROUND(E353*ROUND(D353,2),2)</f>
        <v>0</v>
      </c>
      <c r="G353" s="51" t="s">
        <v>52</v>
      </c>
      <c r="H353" s="52" t="n">
        <f aca="false">KoeffForPrice</f>
        <v>0</v>
      </c>
      <c r="I353" s="53" t="n">
        <f aca="false">ROUND(E353*H353,2)</f>
        <v>0</v>
      </c>
      <c r="J353" s="50" t="n">
        <f aca="false">ROUND(I353*ROUND(D353,2),2)</f>
        <v>0</v>
      </c>
      <c r="L353" s="32"/>
      <c r="P353" s="2" t="s">
        <v>53</v>
      </c>
      <c r="S353" s="54"/>
      <c r="T353" s="55"/>
      <c r="U353" s="56"/>
      <c r="V353" s="53"/>
      <c r="W353" s="53" t="n">
        <f aca="false">ROUND(D353*S353,2)</f>
        <v>0</v>
      </c>
      <c r="X353" s="53" t="n">
        <f aca="false">ROUND(D353*T353,2)</f>
        <v>0</v>
      </c>
      <c r="Y353" s="50"/>
    </row>
    <row r="354" customFormat="false" ht="15.75" hidden="false" customHeight="false" outlineLevel="0" collapsed="false">
      <c r="A354" s="46" t="s">
        <v>67</v>
      </c>
      <c r="B354" s="47"/>
      <c r="C354" s="48"/>
      <c r="D354" s="49"/>
      <c r="E354" s="49"/>
      <c r="F354" s="50" t="n">
        <f aca="false">ROUND(E354*ROUND(D354,2),2)</f>
        <v>0</v>
      </c>
      <c r="G354" s="51" t="s">
        <v>52</v>
      </c>
      <c r="H354" s="52" t="n">
        <f aca="false">KoeffForPrice</f>
        <v>0</v>
      </c>
      <c r="I354" s="53" t="n">
        <f aca="false">ROUND(E354*H354,2)</f>
        <v>0</v>
      </c>
      <c r="J354" s="50" t="n">
        <f aca="false">ROUND(I354*ROUND(D354,2),2)</f>
        <v>0</v>
      </c>
      <c r="L354" s="32"/>
      <c r="P354" s="2" t="s">
        <v>53</v>
      </c>
      <c r="S354" s="54"/>
      <c r="T354" s="55"/>
      <c r="U354" s="56"/>
      <c r="V354" s="53"/>
      <c r="W354" s="53" t="n">
        <f aca="false">ROUND(D354*S354,2)</f>
        <v>0</v>
      </c>
      <c r="X354" s="53" t="n">
        <f aca="false">ROUND(D354*T354,2)</f>
        <v>0</v>
      </c>
      <c r="Y354" s="50"/>
    </row>
    <row r="355" customFormat="false" ht="15.75" hidden="true" customHeight="false" outlineLevel="0" collapsed="false">
      <c r="A355" s="57"/>
      <c r="B355" s="58"/>
      <c r="C355" s="58"/>
      <c r="D355" s="58"/>
      <c r="E355" s="58"/>
      <c r="F355" s="59"/>
      <c r="G355" s="60"/>
      <c r="H355" s="58"/>
      <c r="I355" s="58"/>
      <c r="J355" s="61"/>
      <c r="L355" s="32"/>
      <c r="P355" s="2" t="s">
        <v>68</v>
      </c>
      <c r="S355" s="62"/>
      <c r="T355" s="63"/>
      <c r="U355" s="63"/>
      <c r="V355" s="63"/>
      <c r="W355" s="63"/>
      <c r="X355" s="63"/>
      <c r="Y355" s="64"/>
    </row>
    <row r="356" customFormat="false" ht="15.75" hidden="false" customHeight="false" outlineLevel="0" collapsed="false">
      <c r="A356" s="65" t="s">
        <v>69</v>
      </c>
      <c r="B356" s="66"/>
      <c r="C356" s="66"/>
      <c r="D356" s="66"/>
      <c r="E356" s="66"/>
      <c r="F356" s="67" t="n">
        <f aca="false">SUM(F339:F355)</f>
        <v>0</v>
      </c>
      <c r="G356" s="68"/>
      <c r="H356" s="65" t="s">
        <v>69</v>
      </c>
      <c r="I356" s="66"/>
      <c r="J356" s="67" t="n">
        <f aca="false">SUM(J339:J355)</f>
        <v>0</v>
      </c>
      <c r="L356" s="32"/>
      <c r="P356" s="2" t="s">
        <v>70</v>
      </c>
      <c r="S356" s="69"/>
      <c r="T356" s="69"/>
      <c r="U356" s="69"/>
      <c r="V356" s="69"/>
      <c r="W356" s="70" t="n">
        <f aca="false">SUM(W339:W355)</f>
        <v>0</v>
      </c>
      <c r="X356" s="70" t="n">
        <f aca="false">SUM(X339:X355)</f>
        <v>0</v>
      </c>
      <c r="Y356" s="70" t="n">
        <f aca="false">SUM(Y339:Y355)</f>
        <v>0</v>
      </c>
    </row>
    <row r="357" customFormat="false" ht="15.75" hidden="false" customHeight="false" outlineLevel="0" collapsed="false">
      <c r="A357" s="71" t="s">
        <v>71</v>
      </c>
      <c r="B357" s="72"/>
      <c r="C357" s="72"/>
      <c r="D357" s="72"/>
      <c r="E357" s="72"/>
      <c r="F357" s="73" t="n">
        <f aca="false">SUMIF(P339:P355,"pr",F339:F355)</f>
        <v>0</v>
      </c>
      <c r="G357" s="74"/>
      <c r="H357" s="71" t="s">
        <v>71</v>
      </c>
      <c r="I357" s="72"/>
      <c r="J357" s="73" t="n">
        <f aca="false">SUMIF(P339:P355,"pr",J339:J355)</f>
        <v>0</v>
      </c>
      <c r="L357" s="32"/>
      <c r="P357" s="2" t="s">
        <v>72</v>
      </c>
    </row>
    <row r="358" customFormat="false" ht="15.75" hidden="false" customHeight="false" outlineLevel="0" collapsed="false">
      <c r="A358" s="71" t="s">
        <v>73</v>
      </c>
      <c r="B358" s="72"/>
      <c r="C358" s="72"/>
      <c r="D358" s="72"/>
      <c r="E358" s="72"/>
      <c r="F358" s="73" t="n">
        <f aca="false">SUMIF(P339:P355,"mat",F339:F355)+SUMIF(P339:P355,"meh",F339:F355)</f>
        <v>0</v>
      </c>
      <c r="G358" s="74"/>
      <c r="H358" s="71" t="s">
        <v>73</v>
      </c>
      <c r="I358" s="72"/>
      <c r="J358" s="73" t="n">
        <f aca="false">SUMIF(P339:P355,"mat",J339:J355)+SUMIF(P339:P355,"meh",J339:J355)</f>
        <v>0</v>
      </c>
      <c r="L358" s="32"/>
      <c r="P358" s="2" t="s">
        <v>74</v>
      </c>
    </row>
    <row r="359" customFormat="false" ht="15.75" hidden="false" customHeight="false" outlineLevel="0" collapsed="false">
      <c r="A359" s="29"/>
      <c r="B359" s="29"/>
      <c r="C359" s="29"/>
      <c r="D359" s="29"/>
      <c r="E359" s="29"/>
      <c r="F359" s="29"/>
      <c r="G359" s="75"/>
      <c r="H359" s="29"/>
      <c r="I359" s="29"/>
      <c r="J359" s="76"/>
      <c r="L359" s="32"/>
      <c r="P359" s="2" t="s">
        <v>47</v>
      </c>
    </row>
    <row r="360" customFormat="false" ht="15.75" hidden="false" customHeight="false" outlineLevel="0" collapsed="false">
      <c r="A360" s="33" t="n">
        <v>17</v>
      </c>
      <c r="B360" s="34" t="s">
        <v>48</v>
      </c>
      <c r="C360" s="35"/>
      <c r="D360" s="35"/>
      <c r="E360" s="35"/>
      <c r="F360" s="35"/>
      <c r="G360" s="36"/>
      <c r="H360" s="35"/>
      <c r="I360" s="35"/>
      <c r="J360" s="35"/>
      <c r="L360" s="32"/>
      <c r="P360" s="2" t="s">
        <v>49</v>
      </c>
      <c r="S360" s="37"/>
      <c r="T360" s="37"/>
      <c r="U360" s="37"/>
      <c r="V360" s="37"/>
      <c r="W360" s="37"/>
      <c r="X360" s="37"/>
      <c r="Y360" s="37"/>
    </row>
    <row r="361" customFormat="false" ht="15.75" hidden="true" customHeight="false" outlineLevel="0" collapsed="false">
      <c r="A361" s="38"/>
      <c r="B361" s="39"/>
      <c r="C361" s="39"/>
      <c r="D361" s="39"/>
      <c r="E361" s="39"/>
      <c r="F361" s="40"/>
      <c r="G361" s="41"/>
      <c r="H361" s="39"/>
      <c r="I361" s="39"/>
      <c r="J361" s="42"/>
      <c r="L361" s="32"/>
      <c r="P361" s="2" t="s">
        <v>50</v>
      </c>
      <c r="S361" s="43"/>
      <c r="T361" s="44"/>
      <c r="U361" s="44"/>
      <c r="V361" s="44"/>
      <c r="W361" s="44"/>
      <c r="X361" s="44"/>
      <c r="Y361" s="45"/>
    </row>
    <row r="362" customFormat="false" ht="15.75" hidden="false" customHeight="false" outlineLevel="0" collapsed="false">
      <c r="A362" s="46" t="s">
        <v>51</v>
      </c>
      <c r="B362" s="47"/>
      <c r="C362" s="48"/>
      <c r="D362" s="49"/>
      <c r="E362" s="49"/>
      <c r="F362" s="50" t="n">
        <f aca="false">ROUND(E362*ROUND(D362,2),2)</f>
        <v>0</v>
      </c>
      <c r="G362" s="51" t="s">
        <v>52</v>
      </c>
      <c r="H362" s="52" t="n">
        <f aca="false">KoeffForPrice</f>
        <v>0</v>
      </c>
      <c r="I362" s="53" t="n">
        <f aca="false">ROUND(E362*H362,2)</f>
        <v>0</v>
      </c>
      <c r="J362" s="50" t="n">
        <f aca="false">ROUND(I362*ROUND(D362,2),2)</f>
        <v>0</v>
      </c>
      <c r="L362" s="32"/>
      <c r="P362" s="2" t="s">
        <v>53</v>
      </c>
      <c r="S362" s="54"/>
      <c r="T362" s="55"/>
      <c r="U362" s="56"/>
      <c r="V362" s="53"/>
      <c r="W362" s="53" t="n">
        <f aca="false">ROUND(D362*S362,2)</f>
        <v>0</v>
      </c>
      <c r="X362" s="53" t="n">
        <f aca="false">ROUND(D362*T362,2)</f>
        <v>0</v>
      </c>
      <c r="Y362" s="50"/>
    </row>
    <row r="363" customFormat="false" ht="15.75" hidden="false" customHeight="false" outlineLevel="0" collapsed="false">
      <c r="A363" s="46" t="s">
        <v>54</v>
      </c>
      <c r="B363" s="47"/>
      <c r="C363" s="48"/>
      <c r="D363" s="49"/>
      <c r="E363" s="49"/>
      <c r="F363" s="50" t="n">
        <f aca="false">ROUND(E363*ROUND(D363,2),2)</f>
        <v>0</v>
      </c>
      <c r="G363" s="51" t="s">
        <v>52</v>
      </c>
      <c r="H363" s="52" t="n">
        <f aca="false">KoeffForPrice</f>
        <v>0</v>
      </c>
      <c r="I363" s="53" t="n">
        <f aca="false">ROUND(E363*H363,2)</f>
        <v>0</v>
      </c>
      <c r="J363" s="50" t="n">
        <f aca="false">ROUND(I363*ROUND(D363,2),2)</f>
        <v>0</v>
      </c>
      <c r="L363" s="32"/>
      <c r="P363" s="2" t="s">
        <v>53</v>
      </c>
      <c r="S363" s="54"/>
      <c r="T363" s="55"/>
      <c r="U363" s="56"/>
      <c r="V363" s="53"/>
      <c r="W363" s="53" t="n">
        <f aca="false">ROUND(D363*S363,2)</f>
        <v>0</v>
      </c>
      <c r="X363" s="53" t="n">
        <f aca="false">ROUND(D363*T363,2)</f>
        <v>0</v>
      </c>
      <c r="Y363" s="50"/>
    </row>
    <row r="364" customFormat="false" ht="15.75" hidden="false" customHeight="false" outlineLevel="0" collapsed="false">
      <c r="A364" s="46" t="s">
        <v>55</v>
      </c>
      <c r="B364" s="47"/>
      <c r="C364" s="48"/>
      <c r="D364" s="49"/>
      <c r="E364" s="49"/>
      <c r="F364" s="50" t="n">
        <f aca="false">ROUND(E364*ROUND(D364,2),2)</f>
        <v>0</v>
      </c>
      <c r="G364" s="51" t="s">
        <v>52</v>
      </c>
      <c r="H364" s="52" t="n">
        <f aca="false">KoeffForPrice</f>
        <v>0</v>
      </c>
      <c r="I364" s="53" t="n">
        <f aca="false">ROUND(E364*H364,2)</f>
        <v>0</v>
      </c>
      <c r="J364" s="50" t="n">
        <f aca="false">ROUND(I364*ROUND(D364,2),2)</f>
        <v>0</v>
      </c>
      <c r="L364" s="32"/>
      <c r="P364" s="2" t="s">
        <v>53</v>
      </c>
      <c r="S364" s="54"/>
      <c r="T364" s="55"/>
      <c r="U364" s="56"/>
      <c r="V364" s="53"/>
      <c r="W364" s="53" t="n">
        <f aca="false">ROUND(D364*S364,2)</f>
        <v>0</v>
      </c>
      <c r="X364" s="53" t="n">
        <f aca="false">ROUND(D364*T364,2)</f>
        <v>0</v>
      </c>
      <c r="Y364" s="50"/>
    </row>
    <row r="365" customFormat="false" ht="15.75" hidden="false" customHeight="false" outlineLevel="0" collapsed="false">
      <c r="A365" s="46" t="s">
        <v>56</v>
      </c>
      <c r="B365" s="47"/>
      <c r="C365" s="48"/>
      <c r="D365" s="49"/>
      <c r="E365" s="49"/>
      <c r="F365" s="50" t="n">
        <f aca="false">ROUND(E365*ROUND(D365,2),2)</f>
        <v>0</v>
      </c>
      <c r="G365" s="51" t="s">
        <v>52</v>
      </c>
      <c r="H365" s="52" t="n">
        <f aca="false">KoeffForPrice</f>
        <v>0</v>
      </c>
      <c r="I365" s="53" t="n">
        <f aca="false">ROUND(E365*H365,2)</f>
        <v>0</v>
      </c>
      <c r="J365" s="50" t="n">
        <f aca="false">ROUND(I365*ROUND(D365,2),2)</f>
        <v>0</v>
      </c>
      <c r="L365" s="32"/>
      <c r="P365" s="2" t="s">
        <v>53</v>
      </c>
      <c r="S365" s="54"/>
      <c r="T365" s="55"/>
      <c r="U365" s="56"/>
      <c r="V365" s="53"/>
      <c r="W365" s="53" t="n">
        <f aca="false">ROUND(D365*S365,2)</f>
        <v>0</v>
      </c>
      <c r="X365" s="53" t="n">
        <f aca="false">ROUND(D365*T365,2)</f>
        <v>0</v>
      </c>
      <c r="Y365" s="50"/>
    </row>
    <row r="366" customFormat="false" ht="15.75" hidden="false" customHeight="false" outlineLevel="0" collapsed="false">
      <c r="A366" s="46" t="s">
        <v>57</v>
      </c>
      <c r="B366" s="47"/>
      <c r="C366" s="48"/>
      <c r="D366" s="49"/>
      <c r="E366" s="49"/>
      <c r="F366" s="50" t="n">
        <f aca="false">ROUND(E366*ROUND(D366,2),2)</f>
        <v>0</v>
      </c>
      <c r="G366" s="51" t="s">
        <v>52</v>
      </c>
      <c r="H366" s="52" t="n">
        <f aca="false">KoeffForPrice</f>
        <v>0</v>
      </c>
      <c r="I366" s="53" t="n">
        <f aca="false">ROUND(E366*H366,2)</f>
        <v>0</v>
      </c>
      <c r="J366" s="50" t="n">
        <f aca="false">ROUND(I366*ROUND(D366,2),2)</f>
        <v>0</v>
      </c>
      <c r="L366" s="32"/>
      <c r="P366" s="2" t="s">
        <v>53</v>
      </c>
      <c r="S366" s="54"/>
      <c r="T366" s="55"/>
      <c r="U366" s="56"/>
      <c r="V366" s="53"/>
      <c r="W366" s="53" t="n">
        <f aca="false">ROUND(D366*S366,2)</f>
        <v>0</v>
      </c>
      <c r="X366" s="53" t="n">
        <f aca="false">ROUND(D366*T366,2)</f>
        <v>0</v>
      </c>
      <c r="Y366" s="50"/>
    </row>
    <row r="367" customFormat="false" ht="15.75" hidden="false" customHeight="false" outlineLevel="0" collapsed="false">
      <c r="A367" s="46" t="s">
        <v>58</v>
      </c>
      <c r="B367" s="47"/>
      <c r="C367" s="48"/>
      <c r="D367" s="49"/>
      <c r="E367" s="49"/>
      <c r="F367" s="50" t="n">
        <f aca="false">ROUND(E367*ROUND(D367,2),2)</f>
        <v>0</v>
      </c>
      <c r="G367" s="51" t="s">
        <v>52</v>
      </c>
      <c r="H367" s="52" t="n">
        <f aca="false">KoeffForPrice</f>
        <v>0</v>
      </c>
      <c r="I367" s="53" t="n">
        <f aca="false">ROUND(E367*H367,2)</f>
        <v>0</v>
      </c>
      <c r="J367" s="50" t="n">
        <f aca="false">ROUND(I367*ROUND(D367,2),2)</f>
        <v>0</v>
      </c>
      <c r="L367" s="32"/>
      <c r="P367" s="2" t="s">
        <v>53</v>
      </c>
      <c r="S367" s="54"/>
      <c r="T367" s="55"/>
      <c r="U367" s="56"/>
      <c r="V367" s="53"/>
      <c r="W367" s="53" t="n">
        <f aca="false">ROUND(D367*S367,2)</f>
        <v>0</v>
      </c>
      <c r="X367" s="53" t="n">
        <f aca="false">ROUND(D367*T367,2)</f>
        <v>0</v>
      </c>
      <c r="Y367" s="50"/>
    </row>
    <row r="368" customFormat="false" ht="15.75" hidden="false" customHeight="false" outlineLevel="0" collapsed="false">
      <c r="A368" s="46" t="s">
        <v>59</v>
      </c>
      <c r="B368" s="47"/>
      <c r="C368" s="48"/>
      <c r="D368" s="49"/>
      <c r="E368" s="49"/>
      <c r="F368" s="50" t="n">
        <f aca="false">ROUND(E368*ROUND(D368,2),2)</f>
        <v>0</v>
      </c>
      <c r="G368" s="51" t="s">
        <v>52</v>
      </c>
      <c r="H368" s="52" t="n">
        <f aca="false">KoeffForPrice</f>
        <v>0</v>
      </c>
      <c r="I368" s="53" t="n">
        <f aca="false">ROUND(E368*H368,2)</f>
        <v>0</v>
      </c>
      <c r="J368" s="50" t="n">
        <f aca="false">ROUND(I368*ROUND(D368,2),2)</f>
        <v>0</v>
      </c>
      <c r="L368" s="32"/>
      <c r="P368" s="2" t="s">
        <v>53</v>
      </c>
      <c r="S368" s="54"/>
      <c r="T368" s="55"/>
      <c r="U368" s="56"/>
      <c r="V368" s="53"/>
      <c r="W368" s="53" t="n">
        <f aca="false">ROUND(D368*S368,2)</f>
        <v>0</v>
      </c>
      <c r="X368" s="53" t="n">
        <f aca="false">ROUND(D368*T368,2)</f>
        <v>0</v>
      </c>
      <c r="Y368" s="50"/>
    </row>
    <row r="369" customFormat="false" ht="15.75" hidden="false" customHeight="false" outlineLevel="0" collapsed="false">
      <c r="A369" s="46" t="s">
        <v>60</v>
      </c>
      <c r="B369" s="47"/>
      <c r="C369" s="48"/>
      <c r="D369" s="49"/>
      <c r="E369" s="49"/>
      <c r="F369" s="50" t="n">
        <f aca="false">ROUND(E369*ROUND(D369,2),2)</f>
        <v>0</v>
      </c>
      <c r="G369" s="51" t="s">
        <v>52</v>
      </c>
      <c r="H369" s="52" t="n">
        <f aca="false">KoeffForPrice</f>
        <v>0</v>
      </c>
      <c r="I369" s="53" t="n">
        <f aca="false">ROUND(E369*H369,2)</f>
        <v>0</v>
      </c>
      <c r="J369" s="50" t="n">
        <f aca="false">ROUND(I369*ROUND(D369,2),2)</f>
        <v>0</v>
      </c>
      <c r="L369" s="32"/>
      <c r="P369" s="2" t="s">
        <v>53</v>
      </c>
      <c r="S369" s="54"/>
      <c r="T369" s="55"/>
      <c r="U369" s="56"/>
      <c r="V369" s="53"/>
      <c r="W369" s="53" t="n">
        <f aca="false">ROUND(D369*S369,2)</f>
        <v>0</v>
      </c>
      <c r="X369" s="53" t="n">
        <f aca="false">ROUND(D369*T369,2)</f>
        <v>0</v>
      </c>
      <c r="Y369" s="50"/>
    </row>
    <row r="370" customFormat="false" ht="15.75" hidden="false" customHeight="false" outlineLevel="0" collapsed="false">
      <c r="A370" s="46" t="s">
        <v>61</v>
      </c>
      <c r="B370" s="47"/>
      <c r="C370" s="48"/>
      <c r="D370" s="49"/>
      <c r="E370" s="49"/>
      <c r="F370" s="50" t="n">
        <f aca="false">ROUND(E370*ROUND(D370,2),2)</f>
        <v>0</v>
      </c>
      <c r="G370" s="51" t="s">
        <v>52</v>
      </c>
      <c r="H370" s="52" t="n">
        <f aca="false">KoeffForPrice</f>
        <v>0</v>
      </c>
      <c r="I370" s="53" t="n">
        <f aca="false">ROUND(E370*H370,2)</f>
        <v>0</v>
      </c>
      <c r="J370" s="50" t="n">
        <f aca="false">ROUND(I370*ROUND(D370,2),2)</f>
        <v>0</v>
      </c>
      <c r="L370" s="32"/>
      <c r="P370" s="2" t="s">
        <v>53</v>
      </c>
      <c r="S370" s="54"/>
      <c r="T370" s="55"/>
      <c r="U370" s="56"/>
      <c r="V370" s="53"/>
      <c r="W370" s="53" t="n">
        <f aca="false">ROUND(D370*S370,2)</f>
        <v>0</v>
      </c>
      <c r="X370" s="53" t="n">
        <f aca="false">ROUND(D370*T370,2)</f>
        <v>0</v>
      </c>
      <c r="Y370" s="50"/>
    </row>
    <row r="371" customFormat="false" ht="15.75" hidden="false" customHeight="false" outlineLevel="0" collapsed="false">
      <c r="A371" s="46" t="s">
        <v>62</v>
      </c>
      <c r="B371" s="47"/>
      <c r="C371" s="48"/>
      <c r="D371" s="49"/>
      <c r="E371" s="49"/>
      <c r="F371" s="50" t="n">
        <f aca="false">ROUND(E371*ROUND(D371,2),2)</f>
        <v>0</v>
      </c>
      <c r="G371" s="51" t="s">
        <v>52</v>
      </c>
      <c r="H371" s="52" t="n">
        <f aca="false">KoeffForPrice</f>
        <v>0</v>
      </c>
      <c r="I371" s="53" t="n">
        <f aca="false">ROUND(E371*H371,2)</f>
        <v>0</v>
      </c>
      <c r="J371" s="50" t="n">
        <f aca="false">ROUND(I371*ROUND(D371,2),2)</f>
        <v>0</v>
      </c>
      <c r="L371" s="32"/>
      <c r="P371" s="2" t="s">
        <v>53</v>
      </c>
      <c r="S371" s="54"/>
      <c r="T371" s="55"/>
      <c r="U371" s="56"/>
      <c r="V371" s="53"/>
      <c r="W371" s="53" t="n">
        <f aca="false">ROUND(D371*S371,2)</f>
        <v>0</v>
      </c>
      <c r="X371" s="53" t="n">
        <f aca="false">ROUND(D371*T371,2)</f>
        <v>0</v>
      </c>
      <c r="Y371" s="50"/>
    </row>
    <row r="372" customFormat="false" ht="15.75" hidden="false" customHeight="false" outlineLevel="0" collapsed="false">
      <c r="A372" s="46" t="s">
        <v>63</v>
      </c>
      <c r="B372" s="47"/>
      <c r="C372" s="48"/>
      <c r="D372" s="49"/>
      <c r="E372" s="49"/>
      <c r="F372" s="50" t="n">
        <f aca="false">ROUND(E372*ROUND(D372,2),2)</f>
        <v>0</v>
      </c>
      <c r="G372" s="51" t="s">
        <v>52</v>
      </c>
      <c r="H372" s="52" t="n">
        <f aca="false">KoeffForPrice</f>
        <v>0</v>
      </c>
      <c r="I372" s="53" t="n">
        <f aca="false">ROUND(E372*H372,2)</f>
        <v>0</v>
      </c>
      <c r="J372" s="50" t="n">
        <f aca="false">ROUND(I372*ROUND(D372,2),2)</f>
        <v>0</v>
      </c>
      <c r="L372" s="32"/>
      <c r="P372" s="2" t="s">
        <v>53</v>
      </c>
      <c r="S372" s="54"/>
      <c r="T372" s="55"/>
      <c r="U372" s="56"/>
      <c r="V372" s="53"/>
      <c r="W372" s="53" t="n">
        <f aca="false">ROUND(D372*S372,2)</f>
        <v>0</v>
      </c>
      <c r="X372" s="53" t="n">
        <f aca="false">ROUND(D372*T372,2)</f>
        <v>0</v>
      </c>
      <c r="Y372" s="50"/>
    </row>
    <row r="373" customFormat="false" ht="15.75" hidden="false" customHeight="false" outlineLevel="0" collapsed="false">
      <c r="A373" s="46" t="s">
        <v>64</v>
      </c>
      <c r="B373" s="47"/>
      <c r="C373" s="48"/>
      <c r="D373" s="49"/>
      <c r="E373" s="49"/>
      <c r="F373" s="50" t="n">
        <f aca="false">ROUND(E373*ROUND(D373,2),2)</f>
        <v>0</v>
      </c>
      <c r="G373" s="51" t="s">
        <v>52</v>
      </c>
      <c r="H373" s="52" t="n">
        <f aca="false">KoeffForPrice</f>
        <v>0</v>
      </c>
      <c r="I373" s="53" t="n">
        <f aca="false">ROUND(E373*H373,2)</f>
        <v>0</v>
      </c>
      <c r="J373" s="50" t="n">
        <f aca="false">ROUND(I373*ROUND(D373,2),2)</f>
        <v>0</v>
      </c>
      <c r="L373" s="32"/>
      <c r="P373" s="2" t="s">
        <v>53</v>
      </c>
      <c r="S373" s="54"/>
      <c r="T373" s="55"/>
      <c r="U373" s="56"/>
      <c r="V373" s="53"/>
      <c r="W373" s="53" t="n">
        <f aca="false">ROUND(D373*S373,2)</f>
        <v>0</v>
      </c>
      <c r="X373" s="53" t="n">
        <f aca="false">ROUND(D373*T373,2)</f>
        <v>0</v>
      </c>
      <c r="Y373" s="50"/>
    </row>
    <row r="374" customFormat="false" ht="15.75" hidden="false" customHeight="false" outlineLevel="0" collapsed="false">
      <c r="A374" s="46" t="s">
        <v>65</v>
      </c>
      <c r="B374" s="47"/>
      <c r="C374" s="48"/>
      <c r="D374" s="49"/>
      <c r="E374" s="49"/>
      <c r="F374" s="50" t="n">
        <f aca="false">ROUND(E374*ROUND(D374,2),2)</f>
        <v>0</v>
      </c>
      <c r="G374" s="51" t="s">
        <v>52</v>
      </c>
      <c r="H374" s="52" t="n">
        <f aca="false">KoeffForPrice</f>
        <v>0</v>
      </c>
      <c r="I374" s="53" t="n">
        <f aca="false">ROUND(E374*H374,2)</f>
        <v>0</v>
      </c>
      <c r="J374" s="50" t="n">
        <f aca="false">ROUND(I374*ROUND(D374,2),2)</f>
        <v>0</v>
      </c>
      <c r="L374" s="32"/>
      <c r="P374" s="2" t="s">
        <v>53</v>
      </c>
      <c r="S374" s="54"/>
      <c r="T374" s="55"/>
      <c r="U374" s="56"/>
      <c r="V374" s="53"/>
      <c r="W374" s="53" t="n">
        <f aca="false">ROUND(D374*S374,2)</f>
        <v>0</v>
      </c>
      <c r="X374" s="53" t="n">
        <f aca="false">ROUND(D374*T374,2)</f>
        <v>0</v>
      </c>
      <c r="Y374" s="50"/>
    </row>
    <row r="375" customFormat="false" ht="15.75" hidden="false" customHeight="false" outlineLevel="0" collapsed="false">
      <c r="A375" s="46" t="s">
        <v>66</v>
      </c>
      <c r="B375" s="47"/>
      <c r="C375" s="48"/>
      <c r="D375" s="49"/>
      <c r="E375" s="49"/>
      <c r="F375" s="50" t="n">
        <f aca="false">ROUND(E375*ROUND(D375,2),2)</f>
        <v>0</v>
      </c>
      <c r="G375" s="51" t="s">
        <v>52</v>
      </c>
      <c r="H375" s="52" t="n">
        <f aca="false">KoeffForPrice</f>
        <v>0</v>
      </c>
      <c r="I375" s="53" t="n">
        <f aca="false">ROUND(E375*H375,2)</f>
        <v>0</v>
      </c>
      <c r="J375" s="50" t="n">
        <f aca="false">ROUND(I375*ROUND(D375,2),2)</f>
        <v>0</v>
      </c>
      <c r="L375" s="32"/>
      <c r="P375" s="2" t="s">
        <v>53</v>
      </c>
      <c r="S375" s="54"/>
      <c r="T375" s="55"/>
      <c r="U375" s="56"/>
      <c r="V375" s="53"/>
      <c r="W375" s="53" t="n">
        <f aca="false">ROUND(D375*S375,2)</f>
        <v>0</v>
      </c>
      <c r="X375" s="53" t="n">
        <f aca="false">ROUND(D375*T375,2)</f>
        <v>0</v>
      </c>
      <c r="Y375" s="50"/>
    </row>
    <row r="376" customFormat="false" ht="15.75" hidden="false" customHeight="false" outlineLevel="0" collapsed="false">
      <c r="A376" s="46" t="s">
        <v>67</v>
      </c>
      <c r="B376" s="47"/>
      <c r="C376" s="48"/>
      <c r="D376" s="49"/>
      <c r="E376" s="49"/>
      <c r="F376" s="50" t="n">
        <f aca="false">ROUND(E376*ROUND(D376,2),2)</f>
        <v>0</v>
      </c>
      <c r="G376" s="51" t="s">
        <v>52</v>
      </c>
      <c r="H376" s="52" t="n">
        <f aca="false">KoeffForPrice</f>
        <v>0</v>
      </c>
      <c r="I376" s="53" t="n">
        <f aca="false">ROUND(E376*H376,2)</f>
        <v>0</v>
      </c>
      <c r="J376" s="50" t="n">
        <f aca="false">ROUND(I376*ROUND(D376,2),2)</f>
        <v>0</v>
      </c>
      <c r="L376" s="32"/>
      <c r="P376" s="2" t="s">
        <v>53</v>
      </c>
      <c r="S376" s="54"/>
      <c r="T376" s="55"/>
      <c r="U376" s="56"/>
      <c r="V376" s="53"/>
      <c r="W376" s="53" t="n">
        <f aca="false">ROUND(D376*S376,2)</f>
        <v>0</v>
      </c>
      <c r="X376" s="53" t="n">
        <f aca="false">ROUND(D376*T376,2)</f>
        <v>0</v>
      </c>
      <c r="Y376" s="50"/>
    </row>
    <row r="377" customFormat="false" ht="15.75" hidden="true" customHeight="false" outlineLevel="0" collapsed="false">
      <c r="A377" s="57"/>
      <c r="B377" s="58"/>
      <c r="C377" s="58"/>
      <c r="D377" s="58"/>
      <c r="E377" s="58"/>
      <c r="F377" s="59"/>
      <c r="G377" s="60"/>
      <c r="H377" s="58"/>
      <c r="I377" s="58"/>
      <c r="J377" s="61"/>
      <c r="L377" s="32"/>
      <c r="P377" s="2" t="s">
        <v>68</v>
      </c>
      <c r="S377" s="62"/>
      <c r="T377" s="63"/>
      <c r="U377" s="63"/>
      <c r="V377" s="63"/>
      <c r="W377" s="63"/>
      <c r="X377" s="63"/>
      <c r="Y377" s="64"/>
    </row>
    <row r="378" customFormat="false" ht="15.75" hidden="false" customHeight="false" outlineLevel="0" collapsed="false">
      <c r="A378" s="65" t="s">
        <v>69</v>
      </c>
      <c r="B378" s="66"/>
      <c r="C378" s="66"/>
      <c r="D378" s="66"/>
      <c r="E378" s="66"/>
      <c r="F378" s="67" t="n">
        <f aca="false">SUM(F361:F377)</f>
        <v>0</v>
      </c>
      <c r="G378" s="68"/>
      <c r="H378" s="65" t="s">
        <v>69</v>
      </c>
      <c r="I378" s="66"/>
      <c r="J378" s="67" t="n">
        <f aca="false">SUM(J361:J377)</f>
        <v>0</v>
      </c>
      <c r="L378" s="32"/>
      <c r="P378" s="2" t="s">
        <v>70</v>
      </c>
      <c r="S378" s="69"/>
      <c r="T378" s="69"/>
      <c r="U378" s="69"/>
      <c r="V378" s="69"/>
      <c r="W378" s="70" t="n">
        <f aca="false">SUM(W361:W377)</f>
        <v>0</v>
      </c>
      <c r="X378" s="70" t="n">
        <f aca="false">SUM(X361:X377)</f>
        <v>0</v>
      </c>
      <c r="Y378" s="70" t="n">
        <f aca="false">SUM(Y361:Y377)</f>
        <v>0</v>
      </c>
    </row>
    <row r="379" customFormat="false" ht="15.75" hidden="false" customHeight="false" outlineLevel="0" collapsed="false">
      <c r="A379" s="71" t="s">
        <v>71</v>
      </c>
      <c r="B379" s="72"/>
      <c r="C379" s="72"/>
      <c r="D379" s="72"/>
      <c r="E379" s="72"/>
      <c r="F379" s="73" t="n">
        <f aca="false">SUMIF(P361:P377,"pr",F361:F377)</f>
        <v>0</v>
      </c>
      <c r="G379" s="74"/>
      <c r="H379" s="71" t="s">
        <v>71</v>
      </c>
      <c r="I379" s="72"/>
      <c r="J379" s="73" t="n">
        <f aca="false">SUMIF(P361:P377,"pr",J361:J377)</f>
        <v>0</v>
      </c>
      <c r="L379" s="32"/>
      <c r="P379" s="2" t="s">
        <v>72</v>
      </c>
    </row>
    <row r="380" customFormat="false" ht="15.75" hidden="false" customHeight="false" outlineLevel="0" collapsed="false">
      <c r="A380" s="71" t="s">
        <v>73</v>
      </c>
      <c r="B380" s="72"/>
      <c r="C380" s="72"/>
      <c r="D380" s="72"/>
      <c r="E380" s="72"/>
      <c r="F380" s="73" t="n">
        <f aca="false">SUMIF(P361:P377,"mat",F361:F377)+SUMIF(P361:P377,"meh",F361:F377)</f>
        <v>0</v>
      </c>
      <c r="G380" s="74"/>
      <c r="H380" s="71" t="s">
        <v>73</v>
      </c>
      <c r="I380" s="72"/>
      <c r="J380" s="73" t="n">
        <f aca="false">SUMIF(P361:P377,"mat",J361:J377)+SUMIF(P361:P377,"meh",J361:J377)</f>
        <v>0</v>
      </c>
      <c r="L380" s="32"/>
      <c r="P380" s="2" t="s">
        <v>74</v>
      </c>
    </row>
    <row r="381" customFormat="false" ht="15.75" hidden="false" customHeight="false" outlineLevel="0" collapsed="false">
      <c r="A381" s="29"/>
      <c r="B381" s="29"/>
      <c r="C381" s="29"/>
      <c r="D381" s="29"/>
      <c r="E381" s="29"/>
      <c r="F381" s="29"/>
      <c r="G381" s="75"/>
      <c r="H381" s="29"/>
      <c r="I381" s="29"/>
      <c r="J381" s="76"/>
      <c r="L381" s="32"/>
      <c r="P381" s="2" t="s">
        <v>47</v>
      </c>
    </row>
    <row r="382" customFormat="false" ht="15.75" hidden="false" customHeight="false" outlineLevel="0" collapsed="false">
      <c r="A382" s="33" t="n">
        <v>18</v>
      </c>
      <c r="B382" s="34" t="s">
        <v>48</v>
      </c>
      <c r="C382" s="35"/>
      <c r="D382" s="35"/>
      <c r="E382" s="35"/>
      <c r="F382" s="35"/>
      <c r="G382" s="36"/>
      <c r="H382" s="35"/>
      <c r="I382" s="35"/>
      <c r="J382" s="35"/>
      <c r="L382" s="32"/>
      <c r="P382" s="2" t="s">
        <v>49</v>
      </c>
      <c r="S382" s="37"/>
      <c r="T382" s="37"/>
      <c r="U382" s="37"/>
      <c r="V382" s="37"/>
      <c r="W382" s="37"/>
      <c r="X382" s="37"/>
      <c r="Y382" s="37"/>
    </row>
    <row r="383" customFormat="false" ht="15.75" hidden="true" customHeight="false" outlineLevel="0" collapsed="false">
      <c r="A383" s="38"/>
      <c r="B383" s="39"/>
      <c r="C383" s="39"/>
      <c r="D383" s="39"/>
      <c r="E383" s="39"/>
      <c r="F383" s="40"/>
      <c r="G383" s="41"/>
      <c r="H383" s="39"/>
      <c r="I383" s="39"/>
      <c r="J383" s="42"/>
      <c r="L383" s="32"/>
      <c r="P383" s="2" t="s">
        <v>50</v>
      </c>
      <c r="S383" s="43"/>
      <c r="T383" s="44"/>
      <c r="U383" s="44"/>
      <c r="V383" s="44"/>
      <c r="W383" s="44"/>
      <c r="X383" s="44"/>
      <c r="Y383" s="45"/>
    </row>
    <row r="384" customFormat="false" ht="15.75" hidden="false" customHeight="false" outlineLevel="0" collapsed="false">
      <c r="A384" s="46" t="s">
        <v>51</v>
      </c>
      <c r="B384" s="47"/>
      <c r="C384" s="48"/>
      <c r="D384" s="49"/>
      <c r="E384" s="49"/>
      <c r="F384" s="50" t="n">
        <f aca="false">ROUND(E384*ROUND(D384,2),2)</f>
        <v>0</v>
      </c>
      <c r="G384" s="51" t="s">
        <v>52</v>
      </c>
      <c r="H384" s="52" t="n">
        <f aca="false">KoeffForPrice</f>
        <v>0</v>
      </c>
      <c r="I384" s="53" t="n">
        <f aca="false">ROUND(E384*H384,2)</f>
        <v>0</v>
      </c>
      <c r="J384" s="50" t="n">
        <f aca="false">ROUND(I384*ROUND(D384,2),2)</f>
        <v>0</v>
      </c>
      <c r="L384" s="32"/>
      <c r="P384" s="2" t="s">
        <v>53</v>
      </c>
      <c r="S384" s="54"/>
      <c r="T384" s="55"/>
      <c r="U384" s="56"/>
      <c r="V384" s="53"/>
      <c r="W384" s="53" t="n">
        <f aca="false">ROUND(D384*S384,2)</f>
        <v>0</v>
      </c>
      <c r="X384" s="53" t="n">
        <f aca="false">ROUND(D384*T384,2)</f>
        <v>0</v>
      </c>
      <c r="Y384" s="50"/>
    </row>
    <row r="385" customFormat="false" ht="15.75" hidden="false" customHeight="false" outlineLevel="0" collapsed="false">
      <c r="A385" s="46" t="s">
        <v>54</v>
      </c>
      <c r="B385" s="47"/>
      <c r="C385" s="48"/>
      <c r="D385" s="49"/>
      <c r="E385" s="49"/>
      <c r="F385" s="50" t="n">
        <f aca="false">ROUND(E385*ROUND(D385,2),2)</f>
        <v>0</v>
      </c>
      <c r="G385" s="51" t="s">
        <v>52</v>
      </c>
      <c r="H385" s="52" t="n">
        <f aca="false">KoeffForPrice</f>
        <v>0</v>
      </c>
      <c r="I385" s="53" t="n">
        <f aca="false">ROUND(E385*H385,2)</f>
        <v>0</v>
      </c>
      <c r="J385" s="50" t="n">
        <f aca="false">ROUND(I385*ROUND(D385,2),2)</f>
        <v>0</v>
      </c>
      <c r="L385" s="32"/>
      <c r="P385" s="2" t="s">
        <v>53</v>
      </c>
      <c r="S385" s="54"/>
      <c r="T385" s="55"/>
      <c r="U385" s="56"/>
      <c r="V385" s="53"/>
      <c r="W385" s="53" t="n">
        <f aca="false">ROUND(D385*S385,2)</f>
        <v>0</v>
      </c>
      <c r="X385" s="53" t="n">
        <f aca="false">ROUND(D385*T385,2)</f>
        <v>0</v>
      </c>
      <c r="Y385" s="50"/>
    </row>
    <row r="386" customFormat="false" ht="15.75" hidden="false" customHeight="false" outlineLevel="0" collapsed="false">
      <c r="A386" s="46" t="s">
        <v>55</v>
      </c>
      <c r="B386" s="47"/>
      <c r="C386" s="48"/>
      <c r="D386" s="49"/>
      <c r="E386" s="49"/>
      <c r="F386" s="50" t="n">
        <f aca="false">ROUND(E386*ROUND(D386,2),2)</f>
        <v>0</v>
      </c>
      <c r="G386" s="51" t="s">
        <v>52</v>
      </c>
      <c r="H386" s="52" t="n">
        <f aca="false">KoeffForPrice</f>
        <v>0</v>
      </c>
      <c r="I386" s="53" t="n">
        <f aca="false">ROUND(E386*H386,2)</f>
        <v>0</v>
      </c>
      <c r="J386" s="50" t="n">
        <f aca="false">ROUND(I386*ROUND(D386,2),2)</f>
        <v>0</v>
      </c>
      <c r="L386" s="32"/>
      <c r="P386" s="2" t="s">
        <v>53</v>
      </c>
      <c r="S386" s="54"/>
      <c r="T386" s="55"/>
      <c r="U386" s="56"/>
      <c r="V386" s="53"/>
      <c r="W386" s="53" t="n">
        <f aca="false">ROUND(D386*S386,2)</f>
        <v>0</v>
      </c>
      <c r="X386" s="53" t="n">
        <f aca="false">ROUND(D386*T386,2)</f>
        <v>0</v>
      </c>
      <c r="Y386" s="50"/>
    </row>
    <row r="387" customFormat="false" ht="15.75" hidden="false" customHeight="false" outlineLevel="0" collapsed="false">
      <c r="A387" s="46" t="s">
        <v>56</v>
      </c>
      <c r="B387" s="47"/>
      <c r="C387" s="48"/>
      <c r="D387" s="49"/>
      <c r="E387" s="49"/>
      <c r="F387" s="50" t="n">
        <f aca="false">ROUND(E387*ROUND(D387,2),2)</f>
        <v>0</v>
      </c>
      <c r="G387" s="51" t="s">
        <v>52</v>
      </c>
      <c r="H387" s="52" t="n">
        <f aca="false">KoeffForPrice</f>
        <v>0</v>
      </c>
      <c r="I387" s="53" t="n">
        <f aca="false">ROUND(E387*H387,2)</f>
        <v>0</v>
      </c>
      <c r="J387" s="50" t="n">
        <f aca="false">ROUND(I387*ROUND(D387,2),2)</f>
        <v>0</v>
      </c>
      <c r="L387" s="32"/>
      <c r="P387" s="2" t="s">
        <v>53</v>
      </c>
      <c r="S387" s="54"/>
      <c r="T387" s="55"/>
      <c r="U387" s="56"/>
      <c r="V387" s="53"/>
      <c r="W387" s="53" t="n">
        <f aca="false">ROUND(D387*S387,2)</f>
        <v>0</v>
      </c>
      <c r="X387" s="53" t="n">
        <f aca="false">ROUND(D387*T387,2)</f>
        <v>0</v>
      </c>
      <c r="Y387" s="50"/>
    </row>
    <row r="388" customFormat="false" ht="15.75" hidden="false" customHeight="false" outlineLevel="0" collapsed="false">
      <c r="A388" s="46" t="s">
        <v>57</v>
      </c>
      <c r="B388" s="47"/>
      <c r="C388" s="48"/>
      <c r="D388" s="49"/>
      <c r="E388" s="49"/>
      <c r="F388" s="50" t="n">
        <f aca="false">ROUND(E388*ROUND(D388,2),2)</f>
        <v>0</v>
      </c>
      <c r="G388" s="51" t="s">
        <v>52</v>
      </c>
      <c r="H388" s="52" t="n">
        <f aca="false">KoeffForPrice</f>
        <v>0</v>
      </c>
      <c r="I388" s="53" t="n">
        <f aca="false">ROUND(E388*H388,2)</f>
        <v>0</v>
      </c>
      <c r="J388" s="50" t="n">
        <f aca="false">ROUND(I388*ROUND(D388,2),2)</f>
        <v>0</v>
      </c>
      <c r="L388" s="32"/>
      <c r="P388" s="2" t="s">
        <v>53</v>
      </c>
      <c r="S388" s="54"/>
      <c r="T388" s="55"/>
      <c r="U388" s="56"/>
      <c r="V388" s="53"/>
      <c r="W388" s="53" t="n">
        <f aca="false">ROUND(D388*S388,2)</f>
        <v>0</v>
      </c>
      <c r="X388" s="53" t="n">
        <f aca="false">ROUND(D388*T388,2)</f>
        <v>0</v>
      </c>
      <c r="Y388" s="50"/>
    </row>
    <row r="389" customFormat="false" ht="15.75" hidden="false" customHeight="false" outlineLevel="0" collapsed="false">
      <c r="A389" s="46" t="s">
        <v>58</v>
      </c>
      <c r="B389" s="47"/>
      <c r="C389" s="48"/>
      <c r="D389" s="49"/>
      <c r="E389" s="49"/>
      <c r="F389" s="50" t="n">
        <f aca="false">ROUND(E389*ROUND(D389,2),2)</f>
        <v>0</v>
      </c>
      <c r="G389" s="51" t="s">
        <v>52</v>
      </c>
      <c r="H389" s="52" t="n">
        <f aca="false">KoeffForPrice</f>
        <v>0</v>
      </c>
      <c r="I389" s="53" t="n">
        <f aca="false">ROUND(E389*H389,2)</f>
        <v>0</v>
      </c>
      <c r="J389" s="50" t="n">
        <f aca="false">ROUND(I389*ROUND(D389,2),2)</f>
        <v>0</v>
      </c>
      <c r="L389" s="32"/>
      <c r="P389" s="2" t="s">
        <v>53</v>
      </c>
      <c r="S389" s="54"/>
      <c r="T389" s="55"/>
      <c r="U389" s="56"/>
      <c r="V389" s="53"/>
      <c r="W389" s="53" t="n">
        <f aca="false">ROUND(D389*S389,2)</f>
        <v>0</v>
      </c>
      <c r="X389" s="53" t="n">
        <f aca="false">ROUND(D389*T389,2)</f>
        <v>0</v>
      </c>
      <c r="Y389" s="50"/>
    </row>
    <row r="390" customFormat="false" ht="15.75" hidden="false" customHeight="false" outlineLevel="0" collapsed="false">
      <c r="A390" s="46" t="s">
        <v>59</v>
      </c>
      <c r="B390" s="47"/>
      <c r="C390" s="48"/>
      <c r="D390" s="49"/>
      <c r="E390" s="49"/>
      <c r="F390" s="50" t="n">
        <f aca="false">ROUND(E390*ROUND(D390,2),2)</f>
        <v>0</v>
      </c>
      <c r="G390" s="51" t="s">
        <v>52</v>
      </c>
      <c r="H390" s="52" t="n">
        <f aca="false">KoeffForPrice</f>
        <v>0</v>
      </c>
      <c r="I390" s="53" t="n">
        <f aca="false">ROUND(E390*H390,2)</f>
        <v>0</v>
      </c>
      <c r="J390" s="50" t="n">
        <f aca="false">ROUND(I390*ROUND(D390,2),2)</f>
        <v>0</v>
      </c>
      <c r="L390" s="32"/>
      <c r="P390" s="2" t="s">
        <v>53</v>
      </c>
      <c r="S390" s="54"/>
      <c r="T390" s="55"/>
      <c r="U390" s="56"/>
      <c r="V390" s="53"/>
      <c r="W390" s="53" t="n">
        <f aca="false">ROUND(D390*S390,2)</f>
        <v>0</v>
      </c>
      <c r="X390" s="53" t="n">
        <f aca="false">ROUND(D390*T390,2)</f>
        <v>0</v>
      </c>
      <c r="Y390" s="50"/>
    </row>
    <row r="391" customFormat="false" ht="15.75" hidden="false" customHeight="false" outlineLevel="0" collapsed="false">
      <c r="A391" s="46" t="s">
        <v>60</v>
      </c>
      <c r="B391" s="47"/>
      <c r="C391" s="48"/>
      <c r="D391" s="49"/>
      <c r="E391" s="49"/>
      <c r="F391" s="50" t="n">
        <f aca="false">ROUND(E391*ROUND(D391,2),2)</f>
        <v>0</v>
      </c>
      <c r="G391" s="51" t="s">
        <v>52</v>
      </c>
      <c r="H391" s="52" t="n">
        <f aca="false">KoeffForPrice</f>
        <v>0</v>
      </c>
      <c r="I391" s="53" t="n">
        <f aca="false">ROUND(E391*H391,2)</f>
        <v>0</v>
      </c>
      <c r="J391" s="50" t="n">
        <f aca="false">ROUND(I391*ROUND(D391,2),2)</f>
        <v>0</v>
      </c>
      <c r="L391" s="32"/>
      <c r="P391" s="2" t="s">
        <v>53</v>
      </c>
      <c r="S391" s="54"/>
      <c r="T391" s="55"/>
      <c r="U391" s="56"/>
      <c r="V391" s="53"/>
      <c r="W391" s="53" t="n">
        <f aca="false">ROUND(D391*S391,2)</f>
        <v>0</v>
      </c>
      <c r="X391" s="53" t="n">
        <f aca="false">ROUND(D391*T391,2)</f>
        <v>0</v>
      </c>
      <c r="Y391" s="50"/>
    </row>
    <row r="392" customFormat="false" ht="15.75" hidden="false" customHeight="false" outlineLevel="0" collapsed="false">
      <c r="A392" s="46" t="s">
        <v>61</v>
      </c>
      <c r="B392" s="47"/>
      <c r="C392" s="48"/>
      <c r="D392" s="49"/>
      <c r="E392" s="49"/>
      <c r="F392" s="50" t="n">
        <f aca="false">ROUND(E392*ROUND(D392,2),2)</f>
        <v>0</v>
      </c>
      <c r="G392" s="51" t="s">
        <v>52</v>
      </c>
      <c r="H392" s="52" t="n">
        <f aca="false">KoeffForPrice</f>
        <v>0</v>
      </c>
      <c r="I392" s="53" t="n">
        <f aca="false">ROUND(E392*H392,2)</f>
        <v>0</v>
      </c>
      <c r="J392" s="50" t="n">
        <f aca="false">ROUND(I392*ROUND(D392,2),2)</f>
        <v>0</v>
      </c>
      <c r="L392" s="32"/>
      <c r="P392" s="2" t="s">
        <v>53</v>
      </c>
      <c r="S392" s="54"/>
      <c r="T392" s="55"/>
      <c r="U392" s="56"/>
      <c r="V392" s="53"/>
      <c r="W392" s="53" t="n">
        <f aca="false">ROUND(D392*S392,2)</f>
        <v>0</v>
      </c>
      <c r="X392" s="53" t="n">
        <f aca="false">ROUND(D392*T392,2)</f>
        <v>0</v>
      </c>
      <c r="Y392" s="50"/>
    </row>
    <row r="393" customFormat="false" ht="15.75" hidden="false" customHeight="false" outlineLevel="0" collapsed="false">
      <c r="A393" s="46" t="s">
        <v>62</v>
      </c>
      <c r="B393" s="47"/>
      <c r="C393" s="48"/>
      <c r="D393" s="49"/>
      <c r="E393" s="49"/>
      <c r="F393" s="50" t="n">
        <f aca="false">ROUND(E393*ROUND(D393,2),2)</f>
        <v>0</v>
      </c>
      <c r="G393" s="51" t="s">
        <v>52</v>
      </c>
      <c r="H393" s="52" t="n">
        <f aca="false">KoeffForPrice</f>
        <v>0</v>
      </c>
      <c r="I393" s="53" t="n">
        <f aca="false">ROUND(E393*H393,2)</f>
        <v>0</v>
      </c>
      <c r="J393" s="50" t="n">
        <f aca="false">ROUND(I393*ROUND(D393,2),2)</f>
        <v>0</v>
      </c>
      <c r="L393" s="32"/>
      <c r="P393" s="2" t="s">
        <v>53</v>
      </c>
      <c r="S393" s="54"/>
      <c r="T393" s="55"/>
      <c r="U393" s="56"/>
      <c r="V393" s="53"/>
      <c r="W393" s="53" t="n">
        <f aca="false">ROUND(D393*S393,2)</f>
        <v>0</v>
      </c>
      <c r="X393" s="53" t="n">
        <f aca="false">ROUND(D393*T393,2)</f>
        <v>0</v>
      </c>
      <c r="Y393" s="50"/>
    </row>
    <row r="394" customFormat="false" ht="15.75" hidden="false" customHeight="false" outlineLevel="0" collapsed="false">
      <c r="A394" s="46" t="s">
        <v>63</v>
      </c>
      <c r="B394" s="47"/>
      <c r="C394" s="48"/>
      <c r="D394" s="49"/>
      <c r="E394" s="49"/>
      <c r="F394" s="50" t="n">
        <f aca="false">ROUND(E394*ROUND(D394,2),2)</f>
        <v>0</v>
      </c>
      <c r="G394" s="51" t="s">
        <v>52</v>
      </c>
      <c r="H394" s="52" t="n">
        <f aca="false">KoeffForPrice</f>
        <v>0</v>
      </c>
      <c r="I394" s="53" t="n">
        <f aca="false">ROUND(E394*H394,2)</f>
        <v>0</v>
      </c>
      <c r="J394" s="50" t="n">
        <f aca="false">ROUND(I394*ROUND(D394,2),2)</f>
        <v>0</v>
      </c>
      <c r="L394" s="32"/>
      <c r="P394" s="2" t="s">
        <v>53</v>
      </c>
      <c r="S394" s="54"/>
      <c r="T394" s="55"/>
      <c r="U394" s="56"/>
      <c r="V394" s="53"/>
      <c r="W394" s="53" t="n">
        <f aca="false">ROUND(D394*S394,2)</f>
        <v>0</v>
      </c>
      <c r="X394" s="53" t="n">
        <f aca="false">ROUND(D394*T394,2)</f>
        <v>0</v>
      </c>
      <c r="Y394" s="50"/>
    </row>
    <row r="395" customFormat="false" ht="15.75" hidden="false" customHeight="false" outlineLevel="0" collapsed="false">
      <c r="A395" s="46" t="s">
        <v>64</v>
      </c>
      <c r="B395" s="47"/>
      <c r="C395" s="48"/>
      <c r="D395" s="49"/>
      <c r="E395" s="49"/>
      <c r="F395" s="50" t="n">
        <f aca="false">ROUND(E395*ROUND(D395,2),2)</f>
        <v>0</v>
      </c>
      <c r="G395" s="51" t="s">
        <v>52</v>
      </c>
      <c r="H395" s="52" t="n">
        <f aca="false">KoeffForPrice</f>
        <v>0</v>
      </c>
      <c r="I395" s="53" t="n">
        <f aca="false">ROUND(E395*H395,2)</f>
        <v>0</v>
      </c>
      <c r="J395" s="50" t="n">
        <f aca="false">ROUND(I395*ROUND(D395,2),2)</f>
        <v>0</v>
      </c>
      <c r="L395" s="32"/>
      <c r="P395" s="2" t="s">
        <v>53</v>
      </c>
      <c r="S395" s="54"/>
      <c r="T395" s="55"/>
      <c r="U395" s="56"/>
      <c r="V395" s="53"/>
      <c r="W395" s="53" t="n">
        <f aca="false">ROUND(D395*S395,2)</f>
        <v>0</v>
      </c>
      <c r="X395" s="53" t="n">
        <f aca="false">ROUND(D395*T395,2)</f>
        <v>0</v>
      </c>
      <c r="Y395" s="50"/>
    </row>
    <row r="396" customFormat="false" ht="15.75" hidden="false" customHeight="false" outlineLevel="0" collapsed="false">
      <c r="A396" s="46" t="s">
        <v>65</v>
      </c>
      <c r="B396" s="47"/>
      <c r="C396" s="48"/>
      <c r="D396" s="49"/>
      <c r="E396" s="49"/>
      <c r="F396" s="50" t="n">
        <f aca="false">ROUND(E396*ROUND(D396,2),2)</f>
        <v>0</v>
      </c>
      <c r="G396" s="51" t="s">
        <v>52</v>
      </c>
      <c r="H396" s="52" t="n">
        <f aca="false">KoeffForPrice</f>
        <v>0</v>
      </c>
      <c r="I396" s="53" t="n">
        <f aca="false">ROUND(E396*H396,2)</f>
        <v>0</v>
      </c>
      <c r="J396" s="50" t="n">
        <f aca="false">ROUND(I396*ROUND(D396,2),2)</f>
        <v>0</v>
      </c>
      <c r="L396" s="32"/>
      <c r="P396" s="2" t="s">
        <v>53</v>
      </c>
      <c r="S396" s="54"/>
      <c r="T396" s="55"/>
      <c r="U396" s="56"/>
      <c r="V396" s="53"/>
      <c r="W396" s="53" t="n">
        <f aca="false">ROUND(D396*S396,2)</f>
        <v>0</v>
      </c>
      <c r="X396" s="53" t="n">
        <f aca="false">ROUND(D396*T396,2)</f>
        <v>0</v>
      </c>
      <c r="Y396" s="50"/>
    </row>
    <row r="397" customFormat="false" ht="15.75" hidden="false" customHeight="false" outlineLevel="0" collapsed="false">
      <c r="A397" s="46" t="s">
        <v>66</v>
      </c>
      <c r="B397" s="47"/>
      <c r="C397" s="48"/>
      <c r="D397" s="49"/>
      <c r="E397" s="49"/>
      <c r="F397" s="50" t="n">
        <f aca="false">ROUND(E397*ROUND(D397,2),2)</f>
        <v>0</v>
      </c>
      <c r="G397" s="51" t="s">
        <v>52</v>
      </c>
      <c r="H397" s="52" t="n">
        <f aca="false">KoeffForPrice</f>
        <v>0</v>
      </c>
      <c r="I397" s="53" t="n">
        <f aca="false">ROUND(E397*H397,2)</f>
        <v>0</v>
      </c>
      <c r="J397" s="50" t="n">
        <f aca="false">ROUND(I397*ROUND(D397,2),2)</f>
        <v>0</v>
      </c>
      <c r="L397" s="32"/>
      <c r="P397" s="2" t="s">
        <v>53</v>
      </c>
      <c r="S397" s="54"/>
      <c r="T397" s="55"/>
      <c r="U397" s="56"/>
      <c r="V397" s="53"/>
      <c r="W397" s="53" t="n">
        <f aca="false">ROUND(D397*S397,2)</f>
        <v>0</v>
      </c>
      <c r="X397" s="53" t="n">
        <f aca="false">ROUND(D397*T397,2)</f>
        <v>0</v>
      </c>
      <c r="Y397" s="50"/>
    </row>
    <row r="398" customFormat="false" ht="15.75" hidden="false" customHeight="false" outlineLevel="0" collapsed="false">
      <c r="A398" s="46" t="s">
        <v>67</v>
      </c>
      <c r="B398" s="47"/>
      <c r="C398" s="48"/>
      <c r="D398" s="49"/>
      <c r="E398" s="49"/>
      <c r="F398" s="50" t="n">
        <f aca="false">ROUND(E398*ROUND(D398,2),2)</f>
        <v>0</v>
      </c>
      <c r="G398" s="51" t="s">
        <v>52</v>
      </c>
      <c r="H398" s="52" t="n">
        <f aca="false">KoeffForPrice</f>
        <v>0</v>
      </c>
      <c r="I398" s="53" t="n">
        <f aca="false">ROUND(E398*H398,2)</f>
        <v>0</v>
      </c>
      <c r="J398" s="50" t="n">
        <f aca="false">ROUND(I398*ROUND(D398,2),2)</f>
        <v>0</v>
      </c>
      <c r="L398" s="32"/>
      <c r="P398" s="2" t="s">
        <v>53</v>
      </c>
      <c r="S398" s="54"/>
      <c r="T398" s="55"/>
      <c r="U398" s="56"/>
      <c r="V398" s="53"/>
      <c r="W398" s="53" t="n">
        <f aca="false">ROUND(D398*S398,2)</f>
        <v>0</v>
      </c>
      <c r="X398" s="53" t="n">
        <f aca="false">ROUND(D398*T398,2)</f>
        <v>0</v>
      </c>
      <c r="Y398" s="50"/>
    </row>
    <row r="399" customFormat="false" ht="15.75" hidden="true" customHeight="false" outlineLevel="0" collapsed="false">
      <c r="A399" s="57"/>
      <c r="B399" s="58"/>
      <c r="C399" s="58"/>
      <c r="D399" s="58"/>
      <c r="E399" s="58"/>
      <c r="F399" s="59"/>
      <c r="G399" s="60"/>
      <c r="H399" s="58"/>
      <c r="I399" s="58"/>
      <c r="J399" s="61"/>
      <c r="L399" s="32"/>
      <c r="P399" s="2" t="s">
        <v>68</v>
      </c>
      <c r="S399" s="62"/>
      <c r="T399" s="63"/>
      <c r="U399" s="63"/>
      <c r="V399" s="63"/>
      <c r="W399" s="63"/>
      <c r="X399" s="63"/>
      <c r="Y399" s="64"/>
    </row>
    <row r="400" customFormat="false" ht="15.75" hidden="false" customHeight="false" outlineLevel="0" collapsed="false">
      <c r="A400" s="65" t="s">
        <v>69</v>
      </c>
      <c r="B400" s="66"/>
      <c r="C400" s="66"/>
      <c r="D400" s="66"/>
      <c r="E400" s="66"/>
      <c r="F400" s="67" t="n">
        <f aca="false">SUM(F383:F399)</f>
        <v>0</v>
      </c>
      <c r="G400" s="68"/>
      <c r="H400" s="65" t="s">
        <v>69</v>
      </c>
      <c r="I400" s="66"/>
      <c r="J400" s="67" t="n">
        <f aca="false">SUM(J383:J399)</f>
        <v>0</v>
      </c>
      <c r="L400" s="32"/>
      <c r="P400" s="2" t="s">
        <v>70</v>
      </c>
      <c r="S400" s="69"/>
      <c r="T400" s="69"/>
      <c r="U400" s="69"/>
      <c r="V400" s="69"/>
      <c r="W400" s="70" t="n">
        <f aca="false">SUM(W383:W399)</f>
        <v>0</v>
      </c>
      <c r="X400" s="70" t="n">
        <f aca="false">SUM(X383:X399)</f>
        <v>0</v>
      </c>
      <c r="Y400" s="70" t="n">
        <f aca="false">SUM(Y383:Y399)</f>
        <v>0</v>
      </c>
    </row>
    <row r="401" customFormat="false" ht="15.75" hidden="false" customHeight="false" outlineLevel="0" collapsed="false">
      <c r="A401" s="71" t="s">
        <v>71</v>
      </c>
      <c r="B401" s="72"/>
      <c r="C401" s="72"/>
      <c r="D401" s="72"/>
      <c r="E401" s="72"/>
      <c r="F401" s="73" t="n">
        <f aca="false">SUMIF(P383:P399,"pr",F383:F399)</f>
        <v>0</v>
      </c>
      <c r="G401" s="74"/>
      <c r="H401" s="71" t="s">
        <v>71</v>
      </c>
      <c r="I401" s="72"/>
      <c r="J401" s="73" t="n">
        <f aca="false">SUMIF(P383:P399,"pr",J383:J399)</f>
        <v>0</v>
      </c>
      <c r="L401" s="32"/>
      <c r="P401" s="2" t="s">
        <v>72</v>
      </c>
    </row>
    <row r="402" customFormat="false" ht="15.75" hidden="false" customHeight="false" outlineLevel="0" collapsed="false">
      <c r="A402" s="71" t="s">
        <v>73</v>
      </c>
      <c r="B402" s="72"/>
      <c r="C402" s="72"/>
      <c r="D402" s="72"/>
      <c r="E402" s="72"/>
      <c r="F402" s="73" t="n">
        <f aca="false">SUMIF(P383:P399,"mat",F383:F399)+SUMIF(P383:P399,"meh",F383:F399)</f>
        <v>0</v>
      </c>
      <c r="G402" s="74"/>
      <c r="H402" s="71" t="s">
        <v>73</v>
      </c>
      <c r="I402" s="72"/>
      <c r="J402" s="73" t="n">
        <f aca="false">SUMIF(P383:P399,"mat",J383:J399)+SUMIF(P383:P399,"meh",J383:J399)</f>
        <v>0</v>
      </c>
      <c r="L402" s="32"/>
      <c r="P402" s="2" t="s">
        <v>74</v>
      </c>
    </row>
    <row r="403" customFormat="false" ht="15.75" hidden="false" customHeight="false" outlineLevel="0" collapsed="false">
      <c r="A403" s="29"/>
      <c r="B403" s="29"/>
      <c r="C403" s="29"/>
      <c r="D403" s="29"/>
      <c r="E403" s="29"/>
      <c r="F403" s="29"/>
      <c r="G403" s="75"/>
      <c r="H403" s="29"/>
      <c r="I403" s="29"/>
      <c r="J403" s="76"/>
      <c r="L403" s="32"/>
      <c r="P403" s="2" t="s">
        <v>47</v>
      </c>
    </row>
    <row r="404" customFormat="false" ht="15.75" hidden="false" customHeight="false" outlineLevel="0" collapsed="false">
      <c r="A404" s="33" t="n">
        <v>19</v>
      </c>
      <c r="B404" s="34" t="s">
        <v>48</v>
      </c>
      <c r="C404" s="35"/>
      <c r="D404" s="35"/>
      <c r="E404" s="35"/>
      <c r="F404" s="35"/>
      <c r="G404" s="36"/>
      <c r="H404" s="35"/>
      <c r="I404" s="35"/>
      <c r="J404" s="35"/>
      <c r="L404" s="32"/>
      <c r="P404" s="2" t="s">
        <v>49</v>
      </c>
      <c r="S404" s="37"/>
      <c r="T404" s="37"/>
      <c r="U404" s="37"/>
      <c r="V404" s="37"/>
      <c r="W404" s="37"/>
      <c r="X404" s="37"/>
      <c r="Y404" s="37"/>
    </row>
    <row r="405" customFormat="false" ht="15.75" hidden="true" customHeight="false" outlineLevel="0" collapsed="false">
      <c r="A405" s="38"/>
      <c r="B405" s="39"/>
      <c r="C405" s="39"/>
      <c r="D405" s="39"/>
      <c r="E405" s="39"/>
      <c r="F405" s="40"/>
      <c r="G405" s="41"/>
      <c r="H405" s="39"/>
      <c r="I405" s="39"/>
      <c r="J405" s="42"/>
      <c r="L405" s="32"/>
      <c r="P405" s="2" t="s">
        <v>50</v>
      </c>
      <c r="S405" s="43"/>
      <c r="T405" s="44"/>
      <c r="U405" s="44"/>
      <c r="V405" s="44"/>
      <c r="W405" s="44"/>
      <c r="X405" s="44"/>
      <c r="Y405" s="45"/>
    </row>
    <row r="406" customFormat="false" ht="15.75" hidden="false" customHeight="false" outlineLevel="0" collapsed="false">
      <c r="A406" s="46" t="s">
        <v>51</v>
      </c>
      <c r="B406" s="47"/>
      <c r="C406" s="48"/>
      <c r="D406" s="49"/>
      <c r="E406" s="49"/>
      <c r="F406" s="50" t="n">
        <f aca="false">ROUND(E406*ROUND(D406,2),2)</f>
        <v>0</v>
      </c>
      <c r="G406" s="51" t="s">
        <v>52</v>
      </c>
      <c r="H406" s="52" t="n">
        <f aca="false">KoeffForPrice</f>
        <v>0</v>
      </c>
      <c r="I406" s="53" t="n">
        <f aca="false">ROUND(E406*H406,2)</f>
        <v>0</v>
      </c>
      <c r="J406" s="50" t="n">
        <f aca="false">ROUND(I406*ROUND(D406,2),2)</f>
        <v>0</v>
      </c>
      <c r="L406" s="32"/>
      <c r="P406" s="2" t="s">
        <v>53</v>
      </c>
      <c r="S406" s="54"/>
      <c r="T406" s="55"/>
      <c r="U406" s="56"/>
      <c r="V406" s="53"/>
      <c r="W406" s="53" t="n">
        <f aca="false">ROUND(D406*S406,2)</f>
        <v>0</v>
      </c>
      <c r="X406" s="53" t="n">
        <f aca="false">ROUND(D406*T406,2)</f>
        <v>0</v>
      </c>
      <c r="Y406" s="50"/>
    </row>
    <row r="407" customFormat="false" ht="15.75" hidden="false" customHeight="false" outlineLevel="0" collapsed="false">
      <c r="A407" s="46" t="s">
        <v>54</v>
      </c>
      <c r="B407" s="47"/>
      <c r="C407" s="48"/>
      <c r="D407" s="49"/>
      <c r="E407" s="49"/>
      <c r="F407" s="50" t="n">
        <f aca="false">ROUND(E407*ROUND(D407,2),2)</f>
        <v>0</v>
      </c>
      <c r="G407" s="51" t="s">
        <v>52</v>
      </c>
      <c r="H407" s="52" t="n">
        <f aca="false">KoeffForPrice</f>
        <v>0</v>
      </c>
      <c r="I407" s="53" t="n">
        <f aca="false">ROUND(E407*H407,2)</f>
        <v>0</v>
      </c>
      <c r="J407" s="50" t="n">
        <f aca="false">ROUND(I407*ROUND(D407,2),2)</f>
        <v>0</v>
      </c>
      <c r="L407" s="32"/>
      <c r="P407" s="2" t="s">
        <v>53</v>
      </c>
      <c r="S407" s="54"/>
      <c r="T407" s="55"/>
      <c r="U407" s="56"/>
      <c r="V407" s="53"/>
      <c r="W407" s="53" t="n">
        <f aca="false">ROUND(D407*S407,2)</f>
        <v>0</v>
      </c>
      <c r="X407" s="53" t="n">
        <f aca="false">ROUND(D407*T407,2)</f>
        <v>0</v>
      </c>
      <c r="Y407" s="50"/>
    </row>
    <row r="408" customFormat="false" ht="15.75" hidden="false" customHeight="false" outlineLevel="0" collapsed="false">
      <c r="A408" s="46" t="s">
        <v>55</v>
      </c>
      <c r="B408" s="47"/>
      <c r="C408" s="48"/>
      <c r="D408" s="49"/>
      <c r="E408" s="49"/>
      <c r="F408" s="50" t="n">
        <f aca="false">ROUND(E408*ROUND(D408,2),2)</f>
        <v>0</v>
      </c>
      <c r="G408" s="51" t="s">
        <v>52</v>
      </c>
      <c r="H408" s="52" t="n">
        <f aca="false">KoeffForPrice</f>
        <v>0</v>
      </c>
      <c r="I408" s="53" t="n">
        <f aca="false">ROUND(E408*H408,2)</f>
        <v>0</v>
      </c>
      <c r="J408" s="50" t="n">
        <f aca="false">ROUND(I408*ROUND(D408,2),2)</f>
        <v>0</v>
      </c>
      <c r="L408" s="32"/>
      <c r="P408" s="2" t="s">
        <v>53</v>
      </c>
      <c r="S408" s="54"/>
      <c r="T408" s="55"/>
      <c r="U408" s="56"/>
      <c r="V408" s="53"/>
      <c r="W408" s="53" t="n">
        <f aca="false">ROUND(D408*S408,2)</f>
        <v>0</v>
      </c>
      <c r="X408" s="53" t="n">
        <f aca="false">ROUND(D408*T408,2)</f>
        <v>0</v>
      </c>
      <c r="Y408" s="50"/>
    </row>
    <row r="409" customFormat="false" ht="15.75" hidden="false" customHeight="false" outlineLevel="0" collapsed="false">
      <c r="A409" s="46" t="s">
        <v>56</v>
      </c>
      <c r="B409" s="47"/>
      <c r="C409" s="48"/>
      <c r="D409" s="49"/>
      <c r="E409" s="49"/>
      <c r="F409" s="50" t="n">
        <f aca="false">ROUND(E409*ROUND(D409,2),2)</f>
        <v>0</v>
      </c>
      <c r="G409" s="51" t="s">
        <v>52</v>
      </c>
      <c r="H409" s="52" t="n">
        <f aca="false">KoeffForPrice</f>
        <v>0</v>
      </c>
      <c r="I409" s="53" t="n">
        <f aca="false">ROUND(E409*H409,2)</f>
        <v>0</v>
      </c>
      <c r="J409" s="50" t="n">
        <f aca="false">ROUND(I409*ROUND(D409,2),2)</f>
        <v>0</v>
      </c>
      <c r="L409" s="32"/>
      <c r="P409" s="2" t="s">
        <v>53</v>
      </c>
      <c r="S409" s="54"/>
      <c r="T409" s="55"/>
      <c r="U409" s="56"/>
      <c r="V409" s="53"/>
      <c r="W409" s="53" t="n">
        <f aca="false">ROUND(D409*S409,2)</f>
        <v>0</v>
      </c>
      <c r="X409" s="53" t="n">
        <f aca="false">ROUND(D409*T409,2)</f>
        <v>0</v>
      </c>
      <c r="Y409" s="50"/>
    </row>
    <row r="410" customFormat="false" ht="15.75" hidden="false" customHeight="false" outlineLevel="0" collapsed="false">
      <c r="A410" s="46" t="s">
        <v>57</v>
      </c>
      <c r="B410" s="47"/>
      <c r="C410" s="48"/>
      <c r="D410" s="49"/>
      <c r="E410" s="49"/>
      <c r="F410" s="50" t="n">
        <f aca="false">ROUND(E410*ROUND(D410,2),2)</f>
        <v>0</v>
      </c>
      <c r="G410" s="51" t="s">
        <v>52</v>
      </c>
      <c r="H410" s="52" t="n">
        <f aca="false">KoeffForPrice</f>
        <v>0</v>
      </c>
      <c r="I410" s="53" t="n">
        <f aca="false">ROUND(E410*H410,2)</f>
        <v>0</v>
      </c>
      <c r="J410" s="50" t="n">
        <f aca="false">ROUND(I410*ROUND(D410,2),2)</f>
        <v>0</v>
      </c>
      <c r="L410" s="32"/>
      <c r="P410" s="2" t="s">
        <v>53</v>
      </c>
      <c r="S410" s="54"/>
      <c r="T410" s="55"/>
      <c r="U410" s="56"/>
      <c r="V410" s="53"/>
      <c r="W410" s="53" t="n">
        <f aca="false">ROUND(D410*S410,2)</f>
        <v>0</v>
      </c>
      <c r="X410" s="53" t="n">
        <f aca="false">ROUND(D410*T410,2)</f>
        <v>0</v>
      </c>
      <c r="Y410" s="50"/>
    </row>
    <row r="411" customFormat="false" ht="15.75" hidden="false" customHeight="false" outlineLevel="0" collapsed="false">
      <c r="A411" s="46" t="s">
        <v>58</v>
      </c>
      <c r="B411" s="47"/>
      <c r="C411" s="48"/>
      <c r="D411" s="49"/>
      <c r="E411" s="49"/>
      <c r="F411" s="50" t="n">
        <f aca="false">ROUND(E411*ROUND(D411,2),2)</f>
        <v>0</v>
      </c>
      <c r="G411" s="51" t="s">
        <v>52</v>
      </c>
      <c r="H411" s="52" t="n">
        <f aca="false">KoeffForPrice</f>
        <v>0</v>
      </c>
      <c r="I411" s="53" t="n">
        <f aca="false">ROUND(E411*H411,2)</f>
        <v>0</v>
      </c>
      <c r="J411" s="50" t="n">
        <f aca="false">ROUND(I411*ROUND(D411,2),2)</f>
        <v>0</v>
      </c>
      <c r="L411" s="32"/>
      <c r="P411" s="2" t="s">
        <v>53</v>
      </c>
      <c r="S411" s="54"/>
      <c r="T411" s="55"/>
      <c r="U411" s="56"/>
      <c r="V411" s="53"/>
      <c r="W411" s="53" t="n">
        <f aca="false">ROUND(D411*S411,2)</f>
        <v>0</v>
      </c>
      <c r="X411" s="53" t="n">
        <f aca="false">ROUND(D411*T411,2)</f>
        <v>0</v>
      </c>
      <c r="Y411" s="50"/>
    </row>
    <row r="412" customFormat="false" ht="15.75" hidden="false" customHeight="false" outlineLevel="0" collapsed="false">
      <c r="A412" s="46" t="s">
        <v>59</v>
      </c>
      <c r="B412" s="47"/>
      <c r="C412" s="48"/>
      <c r="D412" s="49"/>
      <c r="E412" s="49"/>
      <c r="F412" s="50" t="n">
        <f aca="false">ROUND(E412*ROUND(D412,2),2)</f>
        <v>0</v>
      </c>
      <c r="G412" s="51" t="s">
        <v>52</v>
      </c>
      <c r="H412" s="52" t="n">
        <f aca="false">KoeffForPrice</f>
        <v>0</v>
      </c>
      <c r="I412" s="53" t="n">
        <f aca="false">ROUND(E412*H412,2)</f>
        <v>0</v>
      </c>
      <c r="J412" s="50" t="n">
        <f aca="false">ROUND(I412*ROUND(D412,2),2)</f>
        <v>0</v>
      </c>
      <c r="L412" s="32"/>
      <c r="P412" s="2" t="s">
        <v>53</v>
      </c>
      <c r="S412" s="54"/>
      <c r="T412" s="55"/>
      <c r="U412" s="56"/>
      <c r="V412" s="53"/>
      <c r="W412" s="53" t="n">
        <f aca="false">ROUND(D412*S412,2)</f>
        <v>0</v>
      </c>
      <c r="X412" s="53" t="n">
        <f aca="false">ROUND(D412*T412,2)</f>
        <v>0</v>
      </c>
      <c r="Y412" s="50"/>
    </row>
    <row r="413" customFormat="false" ht="15.75" hidden="false" customHeight="false" outlineLevel="0" collapsed="false">
      <c r="A413" s="46" t="s">
        <v>60</v>
      </c>
      <c r="B413" s="47"/>
      <c r="C413" s="48"/>
      <c r="D413" s="49"/>
      <c r="E413" s="49"/>
      <c r="F413" s="50" t="n">
        <f aca="false">ROUND(E413*ROUND(D413,2),2)</f>
        <v>0</v>
      </c>
      <c r="G413" s="51" t="s">
        <v>52</v>
      </c>
      <c r="H413" s="52" t="n">
        <f aca="false">KoeffForPrice</f>
        <v>0</v>
      </c>
      <c r="I413" s="53" t="n">
        <f aca="false">ROUND(E413*H413,2)</f>
        <v>0</v>
      </c>
      <c r="J413" s="50" t="n">
        <f aca="false">ROUND(I413*ROUND(D413,2),2)</f>
        <v>0</v>
      </c>
      <c r="L413" s="32"/>
      <c r="P413" s="2" t="s">
        <v>53</v>
      </c>
      <c r="S413" s="54"/>
      <c r="T413" s="55"/>
      <c r="U413" s="56"/>
      <c r="V413" s="53"/>
      <c r="W413" s="53" t="n">
        <f aca="false">ROUND(D413*S413,2)</f>
        <v>0</v>
      </c>
      <c r="X413" s="53" t="n">
        <f aca="false">ROUND(D413*T413,2)</f>
        <v>0</v>
      </c>
      <c r="Y413" s="50"/>
    </row>
    <row r="414" customFormat="false" ht="15.75" hidden="false" customHeight="false" outlineLevel="0" collapsed="false">
      <c r="A414" s="46" t="s">
        <v>61</v>
      </c>
      <c r="B414" s="47"/>
      <c r="C414" s="48"/>
      <c r="D414" s="49"/>
      <c r="E414" s="49"/>
      <c r="F414" s="50" t="n">
        <f aca="false">ROUND(E414*ROUND(D414,2),2)</f>
        <v>0</v>
      </c>
      <c r="G414" s="51" t="s">
        <v>52</v>
      </c>
      <c r="H414" s="52" t="n">
        <f aca="false">KoeffForPrice</f>
        <v>0</v>
      </c>
      <c r="I414" s="53" t="n">
        <f aca="false">ROUND(E414*H414,2)</f>
        <v>0</v>
      </c>
      <c r="J414" s="50" t="n">
        <f aca="false">ROUND(I414*ROUND(D414,2),2)</f>
        <v>0</v>
      </c>
      <c r="L414" s="32"/>
      <c r="P414" s="2" t="s">
        <v>53</v>
      </c>
      <c r="S414" s="54"/>
      <c r="T414" s="55"/>
      <c r="U414" s="56"/>
      <c r="V414" s="53"/>
      <c r="W414" s="53" t="n">
        <f aca="false">ROUND(D414*S414,2)</f>
        <v>0</v>
      </c>
      <c r="X414" s="53" t="n">
        <f aca="false">ROUND(D414*T414,2)</f>
        <v>0</v>
      </c>
      <c r="Y414" s="50"/>
    </row>
    <row r="415" customFormat="false" ht="15.75" hidden="false" customHeight="false" outlineLevel="0" collapsed="false">
      <c r="A415" s="46" t="s">
        <v>62</v>
      </c>
      <c r="B415" s="47"/>
      <c r="C415" s="48"/>
      <c r="D415" s="49"/>
      <c r="E415" s="49"/>
      <c r="F415" s="50" t="n">
        <f aca="false">ROUND(E415*ROUND(D415,2),2)</f>
        <v>0</v>
      </c>
      <c r="G415" s="51" t="s">
        <v>52</v>
      </c>
      <c r="H415" s="52" t="n">
        <f aca="false">KoeffForPrice</f>
        <v>0</v>
      </c>
      <c r="I415" s="53" t="n">
        <f aca="false">ROUND(E415*H415,2)</f>
        <v>0</v>
      </c>
      <c r="J415" s="50" t="n">
        <f aca="false">ROUND(I415*ROUND(D415,2),2)</f>
        <v>0</v>
      </c>
      <c r="L415" s="32"/>
      <c r="P415" s="2" t="s">
        <v>53</v>
      </c>
      <c r="S415" s="54"/>
      <c r="T415" s="55"/>
      <c r="U415" s="56"/>
      <c r="V415" s="53"/>
      <c r="W415" s="53" t="n">
        <f aca="false">ROUND(D415*S415,2)</f>
        <v>0</v>
      </c>
      <c r="X415" s="53" t="n">
        <f aca="false">ROUND(D415*T415,2)</f>
        <v>0</v>
      </c>
      <c r="Y415" s="50"/>
    </row>
    <row r="416" customFormat="false" ht="15.75" hidden="false" customHeight="false" outlineLevel="0" collapsed="false">
      <c r="A416" s="46" t="s">
        <v>63</v>
      </c>
      <c r="B416" s="47"/>
      <c r="C416" s="48"/>
      <c r="D416" s="49"/>
      <c r="E416" s="49"/>
      <c r="F416" s="50" t="n">
        <f aca="false">ROUND(E416*ROUND(D416,2),2)</f>
        <v>0</v>
      </c>
      <c r="G416" s="51" t="s">
        <v>52</v>
      </c>
      <c r="H416" s="52" t="n">
        <f aca="false">KoeffForPrice</f>
        <v>0</v>
      </c>
      <c r="I416" s="53" t="n">
        <f aca="false">ROUND(E416*H416,2)</f>
        <v>0</v>
      </c>
      <c r="J416" s="50" t="n">
        <f aca="false">ROUND(I416*ROUND(D416,2),2)</f>
        <v>0</v>
      </c>
      <c r="L416" s="32"/>
      <c r="P416" s="2" t="s">
        <v>53</v>
      </c>
      <c r="S416" s="54"/>
      <c r="T416" s="55"/>
      <c r="U416" s="56"/>
      <c r="V416" s="53"/>
      <c r="W416" s="53" t="n">
        <f aca="false">ROUND(D416*S416,2)</f>
        <v>0</v>
      </c>
      <c r="X416" s="53" t="n">
        <f aca="false">ROUND(D416*T416,2)</f>
        <v>0</v>
      </c>
      <c r="Y416" s="50"/>
    </row>
    <row r="417" customFormat="false" ht="15.75" hidden="false" customHeight="false" outlineLevel="0" collapsed="false">
      <c r="A417" s="46" t="s">
        <v>64</v>
      </c>
      <c r="B417" s="47"/>
      <c r="C417" s="48"/>
      <c r="D417" s="49"/>
      <c r="E417" s="49"/>
      <c r="F417" s="50" t="n">
        <f aca="false">ROUND(E417*ROUND(D417,2),2)</f>
        <v>0</v>
      </c>
      <c r="G417" s="51" t="s">
        <v>52</v>
      </c>
      <c r="H417" s="52" t="n">
        <f aca="false">KoeffForPrice</f>
        <v>0</v>
      </c>
      <c r="I417" s="53" t="n">
        <f aca="false">ROUND(E417*H417,2)</f>
        <v>0</v>
      </c>
      <c r="J417" s="50" t="n">
        <f aca="false">ROUND(I417*ROUND(D417,2),2)</f>
        <v>0</v>
      </c>
      <c r="L417" s="32"/>
      <c r="P417" s="2" t="s">
        <v>53</v>
      </c>
      <c r="S417" s="54"/>
      <c r="T417" s="55"/>
      <c r="U417" s="56"/>
      <c r="V417" s="53"/>
      <c r="W417" s="53" t="n">
        <f aca="false">ROUND(D417*S417,2)</f>
        <v>0</v>
      </c>
      <c r="X417" s="53" t="n">
        <f aca="false">ROUND(D417*T417,2)</f>
        <v>0</v>
      </c>
      <c r="Y417" s="50"/>
    </row>
    <row r="418" customFormat="false" ht="15.75" hidden="false" customHeight="false" outlineLevel="0" collapsed="false">
      <c r="A418" s="46" t="s">
        <v>65</v>
      </c>
      <c r="B418" s="47"/>
      <c r="C418" s="48"/>
      <c r="D418" s="49"/>
      <c r="E418" s="49"/>
      <c r="F418" s="50" t="n">
        <f aca="false">ROUND(E418*ROUND(D418,2),2)</f>
        <v>0</v>
      </c>
      <c r="G418" s="51" t="s">
        <v>52</v>
      </c>
      <c r="H418" s="52" t="n">
        <f aca="false">KoeffForPrice</f>
        <v>0</v>
      </c>
      <c r="I418" s="53" t="n">
        <f aca="false">ROUND(E418*H418,2)</f>
        <v>0</v>
      </c>
      <c r="J418" s="50" t="n">
        <f aca="false">ROUND(I418*ROUND(D418,2),2)</f>
        <v>0</v>
      </c>
      <c r="L418" s="32"/>
      <c r="P418" s="2" t="s">
        <v>53</v>
      </c>
      <c r="S418" s="54"/>
      <c r="T418" s="55"/>
      <c r="U418" s="56"/>
      <c r="V418" s="53"/>
      <c r="W418" s="53" t="n">
        <f aca="false">ROUND(D418*S418,2)</f>
        <v>0</v>
      </c>
      <c r="X418" s="53" t="n">
        <f aca="false">ROUND(D418*T418,2)</f>
        <v>0</v>
      </c>
      <c r="Y418" s="50"/>
    </row>
    <row r="419" customFormat="false" ht="15.75" hidden="false" customHeight="false" outlineLevel="0" collapsed="false">
      <c r="A419" s="46" t="s">
        <v>66</v>
      </c>
      <c r="B419" s="47"/>
      <c r="C419" s="48"/>
      <c r="D419" s="49"/>
      <c r="E419" s="49"/>
      <c r="F419" s="50" t="n">
        <f aca="false">ROUND(E419*ROUND(D419,2),2)</f>
        <v>0</v>
      </c>
      <c r="G419" s="51" t="s">
        <v>52</v>
      </c>
      <c r="H419" s="52" t="n">
        <f aca="false">KoeffForPrice</f>
        <v>0</v>
      </c>
      <c r="I419" s="53" t="n">
        <f aca="false">ROUND(E419*H419,2)</f>
        <v>0</v>
      </c>
      <c r="J419" s="50" t="n">
        <f aca="false">ROUND(I419*ROUND(D419,2),2)</f>
        <v>0</v>
      </c>
      <c r="L419" s="32"/>
      <c r="P419" s="2" t="s">
        <v>53</v>
      </c>
      <c r="S419" s="54"/>
      <c r="T419" s="55"/>
      <c r="U419" s="56"/>
      <c r="V419" s="53"/>
      <c r="W419" s="53" t="n">
        <f aca="false">ROUND(D419*S419,2)</f>
        <v>0</v>
      </c>
      <c r="X419" s="53" t="n">
        <f aca="false">ROUND(D419*T419,2)</f>
        <v>0</v>
      </c>
      <c r="Y419" s="50"/>
    </row>
    <row r="420" customFormat="false" ht="15.75" hidden="false" customHeight="false" outlineLevel="0" collapsed="false">
      <c r="A420" s="46" t="s">
        <v>67</v>
      </c>
      <c r="B420" s="47"/>
      <c r="C420" s="48"/>
      <c r="D420" s="49"/>
      <c r="E420" s="49"/>
      <c r="F420" s="50" t="n">
        <f aca="false">ROUND(E420*ROUND(D420,2),2)</f>
        <v>0</v>
      </c>
      <c r="G420" s="51" t="s">
        <v>52</v>
      </c>
      <c r="H420" s="52" t="n">
        <f aca="false">KoeffForPrice</f>
        <v>0</v>
      </c>
      <c r="I420" s="53" t="n">
        <f aca="false">ROUND(E420*H420,2)</f>
        <v>0</v>
      </c>
      <c r="J420" s="50" t="n">
        <f aca="false">ROUND(I420*ROUND(D420,2),2)</f>
        <v>0</v>
      </c>
      <c r="L420" s="32"/>
      <c r="P420" s="2" t="s">
        <v>53</v>
      </c>
      <c r="S420" s="54"/>
      <c r="T420" s="55"/>
      <c r="U420" s="56"/>
      <c r="V420" s="53"/>
      <c r="W420" s="53" t="n">
        <f aca="false">ROUND(D420*S420,2)</f>
        <v>0</v>
      </c>
      <c r="X420" s="53" t="n">
        <f aca="false">ROUND(D420*T420,2)</f>
        <v>0</v>
      </c>
      <c r="Y420" s="50"/>
    </row>
    <row r="421" customFormat="false" ht="15.75" hidden="true" customHeight="false" outlineLevel="0" collapsed="false">
      <c r="A421" s="57"/>
      <c r="B421" s="58"/>
      <c r="C421" s="58"/>
      <c r="D421" s="58"/>
      <c r="E421" s="58"/>
      <c r="F421" s="59"/>
      <c r="G421" s="60"/>
      <c r="H421" s="58"/>
      <c r="I421" s="58"/>
      <c r="J421" s="61"/>
      <c r="L421" s="32"/>
      <c r="P421" s="2" t="s">
        <v>68</v>
      </c>
      <c r="S421" s="62"/>
      <c r="T421" s="63"/>
      <c r="U421" s="63"/>
      <c r="V421" s="63"/>
      <c r="W421" s="63"/>
      <c r="X421" s="63"/>
      <c r="Y421" s="64"/>
    </row>
    <row r="422" customFormat="false" ht="15.75" hidden="false" customHeight="false" outlineLevel="0" collapsed="false">
      <c r="A422" s="65" t="s">
        <v>69</v>
      </c>
      <c r="B422" s="66"/>
      <c r="C422" s="66"/>
      <c r="D422" s="66"/>
      <c r="E422" s="66"/>
      <c r="F422" s="67" t="n">
        <f aca="false">SUM(F405:F421)</f>
        <v>0</v>
      </c>
      <c r="G422" s="68"/>
      <c r="H422" s="65" t="s">
        <v>69</v>
      </c>
      <c r="I422" s="66"/>
      <c r="J422" s="67" t="n">
        <f aca="false">SUM(J405:J421)</f>
        <v>0</v>
      </c>
      <c r="L422" s="32"/>
      <c r="P422" s="2" t="s">
        <v>70</v>
      </c>
      <c r="S422" s="69"/>
      <c r="T422" s="69"/>
      <c r="U422" s="69"/>
      <c r="V422" s="69"/>
      <c r="W422" s="70" t="n">
        <f aca="false">SUM(W405:W421)</f>
        <v>0</v>
      </c>
      <c r="X422" s="70" t="n">
        <f aca="false">SUM(X405:X421)</f>
        <v>0</v>
      </c>
      <c r="Y422" s="70" t="n">
        <f aca="false">SUM(Y405:Y421)</f>
        <v>0</v>
      </c>
    </row>
    <row r="423" customFormat="false" ht="15.75" hidden="false" customHeight="false" outlineLevel="0" collapsed="false">
      <c r="A423" s="71" t="s">
        <v>71</v>
      </c>
      <c r="B423" s="72"/>
      <c r="C423" s="72"/>
      <c r="D423" s="72"/>
      <c r="E423" s="72"/>
      <c r="F423" s="73" t="n">
        <f aca="false">SUMIF(P405:P421,"pr",F405:F421)</f>
        <v>0</v>
      </c>
      <c r="G423" s="74"/>
      <c r="H423" s="71" t="s">
        <v>71</v>
      </c>
      <c r="I423" s="72"/>
      <c r="J423" s="73" t="n">
        <f aca="false">SUMIF(P405:P421,"pr",J405:J421)</f>
        <v>0</v>
      </c>
      <c r="L423" s="32"/>
      <c r="P423" s="2" t="s">
        <v>72</v>
      </c>
    </row>
    <row r="424" customFormat="false" ht="15.75" hidden="false" customHeight="false" outlineLevel="0" collapsed="false">
      <c r="A424" s="71" t="s">
        <v>73</v>
      </c>
      <c r="B424" s="72"/>
      <c r="C424" s="72"/>
      <c r="D424" s="72"/>
      <c r="E424" s="72"/>
      <c r="F424" s="73" t="n">
        <f aca="false">SUMIF(P405:P421,"mat",F405:F421)+SUMIF(P405:P421,"meh",F405:F421)</f>
        <v>0</v>
      </c>
      <c r="G424" s="74"/>
      <c r="H424" s="71" t="s">
        <v>73</v>
      </c>
      <c r="I424" s="72"/>
      <c r="J424" s="73" t="n">
        <f aca="false">SUMIF(P405:P421,"mat",J405:J421)+SUMIF(P405:P421,"meh",J405:J421)</f>
        <v>0</v>
      </c>
      <c r="L424" s="32"/>
      <c r="P424" s="2" t="s">
        <v>74</v>
      </c>
    </row>
    <row r="425" customFormat="false" ht="15.75" hidden="false" customHeight="false" outlineLevel="0" collapsed="false">
      <c r="A425" s="29"/>
      <c r="B425" s="29"/>
      <c r="C425" s="29"/>
      <c r="D425" s="29"/>
      <c r="E425" s="29"/>
      <c r="F425" s="29"/>
      <c r="G425" s="75"/>
      <c r="H425" s="29"/>
      <c r="I425" s="29"/>
      <c r="J425" s="76"/>
      <c r="L425" s="32"/>
      <c r="P425" s="2" t="s">
        <v>47</v>
      </c>
    </row>
    <row r="426" customFormat="false" ht="15.75" hidden="false" customHeight="false" outlineLevel="0" collapsed="false">
      <c r="A426" s="33" t="n">
        <v>20</v>
      </c>
      <c r="B426" s="34" t="s">
        <v>48</v>
      </c>
      <c r="C426" s="35"/>
      <c r="D426" s="35"/>
      <c r="E426" s="35"/>
      <c r="F426" s="35"/>
      <c r="G426" s="36"/>
      <c r="H426" s="35"/>
      <c r="I426" s="35"/>
      <c r="J426" s="35"/>
      <c r="L426" s="32"/>
      <c r="P426" s="2" t="s">
        <v>49</v>
      </c>
      <c r="S426" s="37"/>
      <c r="T426" s="37"/>
      <c r="U426" s="37"/>
      <c r="V426" s="37"/>
      <c r="W426" s="37"/>
      <c r="X426" s="37"/>
      <c r="Y426" s="37"/>
    </row>
    <row r="427" customFormat="false" ht="15.75" hidden="true" customHeight="false" outlineLevel="0" collapsed="false">
      <c r="A427" s="38"/>
      <c r="B427" s="39"/>
      <c r="C427" s="39"/>
      <c r="D427" s="39"/>
      <c r="E427" s="39"/>
      <c r="F427" s="40"/>
      <c r="G427" s="41"/>
      <c r="H427" s="39"/>
      <c r="I427" s="39"/>
      <c r="J427" s="42"/>
      <c r="L427" s="32"/>
      <c r="P427" s="2" t="s">
        <v>50</v>
      </c>
      <c r="S427" s="43"/>
      <c r="T427" s="44"/>
      <c r="U427" s="44"/>
      <c r="V427" s="44"/>
      <c r="W427" s="44"/>
      <c r="X427" s="44"/>
      <c r="Y427" s="45"/>
    </row>
    <row r="428" customFormat="false" ht="15.75" hidden="false" customHeight="false" outlineLevel="0" collapsed="false">
      <c r="A428" s="46" t="s">
        <v>51</v>
      </c>
      <c r="B428" s="47"/>
      <c r="C428" s="48"/>
      <c r="D428" s="49"/>
      <c r="E428" s="49"/>
      <c r="F428" s="50" t="n">
        <f aca="false">ROUND(E428*ROUND(D428,2),2)</f>
        <v>0</v>
      </c>
      <c r="G428" s="51" t="s">
        <v>52</v>
      </c>
      <c r="H428" s="52" t="n">
        <f aca="false">KoeffForPrice</f>
        <v>0</v>
      </c>
      <c r="I428" s="53" t="n">
        <f aca="false">ROUND(E428*H428,2)</f>
        <v>0</v>
      </c>
      <c r="J428" s="50" t="n">
        <f aca="false">ROUND(I428*ROUND(D428,2),2)</f>
        <v>0</v>
      </c>
      <c r="L428" s="32"/>
      <c r="P428" s="2" t="s">
        <v>53</v>
      </c>
      <c r="S428" s="54"/>
      <c r="T428" s="55"/>
      <c r="U428" s="56"/>
      <c r="V428" s="53"/>
      <c r="W428" s="53" t="n">
        <f aca="false">ROUND(D428*S428,2)</f>
        <v>0</v>
      </c>
      <c r="X428" s="53" t="n">
        <f aca="false">ROUND(D428*T428,2)</f>
        <v>0</v>
      </c>
      <c r="Y428" s="50"/>
    </row>
    <row r="429" customFormat="false" ht="15.75" hidden="false" customHeight="false" outlineLevel="0" collapsed="false">
      <c r="A429" s="46" t="s">
        <v>54</v>
      </c>
      <c r="B429" s="47"/>
      <c r="C429" s="48"/>
      <c r="D429" s="49"/>
      <c r="E429" s="49"/>
      <c r="F429" s="50" t="n">
        <f aca="false">ROUND(E429*ROUND(D429,2),2)</f>
        <v>0</v>
      </c>
      <c r="G429" s="51" t="s">
        <v>52</v>
      </c>
      <c r="H429" s="52" t="n">
        <f aca="false">KoeffForPrice</f>
        <v>0</v>
      </c>
      <c r="I429" s="53" t="n">
        <f aca="false">ROUND(E429*H429,2)</f>
        <v>0</v>
      </c>
      <c r="J429" s="50" t="n">
        <f aca="false">ROUND(I429*ROUND(D429,2),2)</f>
        <v>0</v>
      </c>
      <c r="L429" s="32"/>
      <c r="P429" s="2" t="s">
        <v>53</v>
      </c>
      <c r="S429" s="54"/>
      <c r="T429" s="55"/>
      <c r="U429" s="56"/>
      <c r="V429" s="53"/>
      <c r="W429" s="53" t="n">
        <f aca="false">ROUND(D429*S429,2)</f>
        <v>0</v>
      </c>
      <c r="X429" s="53" t="n">
        <f aca="false">ROUND(D429*T429,2)</f>
        <v>0</v>
      </c>
      <c r="Y429" s="50"/>
    </row>
    <row r="430" customFormat="false" ht="15.75" hidden="false" customHeight="false" outlineLevel="0" collapsed="false">
      <c r="A430" s="46" t="s">
        <v>55</v>
      </c>
      <c r="B430" s="47"/>
      <c r="C430" s="48"/>
      <c r="D430" s="49"/>
      <c r="E430" s="49"/>
      <c r="F430" s="50" t="n">
        <f aca="false">ROUND(E430*ROUND(D430,2),2)</f>
        <v>0</v>
      </c>
      <c r="G430" s="51" t="s">
        <v>52</v>
      </c>
      <c r="H430" s="52" t="n">
        <f aca="false">KoeffForPrice</f>
        <v>0</v>
      </c>
      <c r="I430" s="53" t="n">
        <f aca="false">ROUND(E430*H430,2)</f>
        <v>0</v>
      </c>
      <c r="J430" s="50" t="n">
        <f aca="false">ROUND(I430*ROUND(D430,2),2)</f>
        <v>0</v>
      </c>
      <c r="L430" s="32"/>
      <c r="P430" s="2" t="s">
        <v>53</v>
      </c>
      <c r="S430" s="54"/>
      <c r="T430" s="55"/>
      <c r="U430" s="56"/>
      <c r="V430" s="53"/>
      <c r="W430" s="53" t="n">
        <f aca="false">ROUND(D430*S430,2)</f>
        <v>0</v>
      </c>
      <c r="X430" s="53" t="n">
        <f aca="false">ROUND(D430*T430,2)</f>
        <v>0</v>
      </c>
      <c r="Y430" s="50"/>
    </row>
    <row r="431" customFormat="false" ht="15.75" hidden="false" customHeight="false" outlineLevel="0" collapsed="false">
      <c r="A431" s="46" t="s">
        <v>56</v>
      </c>
      <c r="B431" s="47"/>
      <c r="C431" s="48"/>
      <c r="D431" s="49"/>
      <c r="E431" s="49"/>
      <c r="F431" s="50" t="n">
        <f aca="false">ROUND(E431*ROUND(D431,2),2)</f>
        <v>0</v>
      </c>
      <c r="G431" s="51" t="s">
        <v>52</v>
      </c>
      <c r="H431" s="52" t="n">
        <f aca="false">KoeffForPrice</f>
        <v>0</v>
      </c>
      <c r="I431" s="53" t="n">
        <f aca="false">ROUND(E431*H431,2)</f>
        <v>0</v>
      </c>
      <c r="J431" s="50" t="n">
        <f aca="false">ROUND(I431*ROUND(D431,2),2)</f>
        <v>0</v>
      </c>
      <c r="L431" s="32"/>
      <c r="P431" s="2" t="s">
        <v>53</v>
      </c>
      <c r="S431" s="54"/>
      <c r="T431" s="55"/>
      <c r="U431" s="56"/>
      <c r="V431" s="53"/>
      <c r="W431" s="53" t="n">
        <f aca="false">ROUND(D431*S431,2)</f>
        <v>0</v>
      </c>
      <c r="X431" s="53" t="n">
        <f aca="false">ROUND(D431*T431,2)</f>
        <v>0</v>
      </c>
      <c r="Y431" s="50"/>
    </row>
    <row r="432" customFormat="false" ht="15.75" hidden="false" customHeight="false" outlineLevel="0" collapsed="false">
      <c r="A432" s="46" t="s">
        <v>57</v>
      </c>
      <c r="B432" s="47"/>
      <c r="C432" s="48"/>
      <c r="D432" s="49"/>
      <c r="E432" s="49"/>
      <c r="F432" s="50" t="n">
        <f aca="false">ROUND(E432*ROUND(D432,2),2)</f>
        <v>0</v>
      </c>
      <c r="G432" s="51" t="s">
        <v>52</v>
      </c>
      <c r="H432" s="52" t="n">
        <f aca="false">KoeffForPrice</f>
        <v>0</v>
      </c>
      <c r="I432" s="53" t="n">
        <f aca="false">ROUND(E432*H432,2)</f>
        <v>0</v>
      </c>
      <c r="J432" s="50" t="n">
        <f aca="false">ROUND(I432*ROUND(D432,2),2)</f>
        <v>0</v>
      </c>
      <c r="L432" s="32"/>
      <c r="P432" s="2" t="s">
        <v>53</v>
      </c>
      <c r="S432" s="54"/>
      <c r="T432" s="55"/>
      <c r="U432" s="56"/>
      <c r="V432" s="53"/>
      <c r="W432" s="53" t="n">
        <f aca="false">ROUND(D432*S432,2)</f>
        <v>0</v>
      </c>
      <c r="X432" s="53" t="n">
        <f aca="false">ROUND(D432*T432,2)</f>
        <v>0</v>
      </c>
      <c r="Y432" s="50"/>
    </row>
    <row r="433" customFormat="false" ht="15.75" hidden="false" customHeight="false" outlineLevel="0" collapsed="false">
      <c r="A433" s="46" t="s">
        <v>58</v>
      </c>
      <c r="B433" s="47"/>
      <c r="C433" s="48"/>
      <c r="D433" s="49"/>
      <c r="E433" s="49"/>
      <c r="F433" s="50" t="n">
        <f aca="false">ROUND(E433*ROUND(D433,2),2)</f>
        <v>0</v>
      </c>
      <c r="G433" s="51" t="s">
        <v>52</v>
      </c>
      <c r="H433" s="52" t="n">
        <f aca="false">KoeffForPrice</f>
        <v>0</v>
      </c>
      <c r="I433" s="53" t="n">
        <f aca="false">ROUND(E433*H433,2)</f>
        <v>0</v>
      </c>
      <c r="J433" s="50" t="n">
        <f aca="false">ROUND(I433*ROUND(D433,2),2)</f>
        <v>0</v>
      </c>
      <c r="L433" s="32"/>
      <c r="P433" s="2" t="s">
        <v>53</v>
      </c>
      <c r="S433" s="54"/>
      <c r="T433" s="55"/>
      <c r="U433" s="56"/>
      <c r="V433" s="53"/>
      <c r="W433" s="53" t="n">
        <f aca="false">ROUND(D433*S433,2)</f>
        <v>0</v>
      </c>
      <c r="X433" s="53" t="n">
        <f aca="false">ROUND(D433*T433,2)</f>
        <v>0</v>
      </c>
      <c r="Y433" s="50"/>
    </row>
    <row r="434" customFormat="false" ht="15.75" hidden="false" customHeight="false" outlineLevel="0" collapsed="false">
      <c r="A434" s="46" t="s">
        <v>59</v>
      </c>
      <c r="B434" s="47"/>
      <c r="C434" s="48"/>
      <c r="D434" s="49"/>
      <c r="E434" s="49"/>
      <c r="F434" s="50" t="n">
        <f aca="false">ROUND(E434*ROUND(D434,2),2)</f>
        <v>0</v>
      </c>
      <c r="G434" s="51" t="s">
        <v>52</v>
      </c>
      <c r="H434" s="52" t="n">
        <f aca="false">KoeffForPrice</f>
        <v>0</v>
      </c>
      <c r="I434" s="53" t="n">
        <f aca="false">ROUND(E434*H434,2)</f>
        <v>0</v>
      </c>
      <c r="J434" s="50" t="n">
        <f aca="false">ROUND(I434*ROUND(D434,2),2)</f>
        <v>0</v>
      </c>
      <c r="L434" s="32"/>
      <c r="P434" s="2" t="s">
        <v>53</v>
      </c>
      <c r="S434" s="54"/>
      <c r="T434" s="55"/>
      <c r="U434" s="56"/>
      <c r="V434" s="53"/>
      <c r="W434" s="53" t="n">
        <f aca="false">ROUND(D434*S434,2)</f>
        <v>0</v>
      </c>
      <c r="X434" s="53" t="n">
        <f aca="false">ROUND(D434*T434,2)</f>
        <v>0</v>
      </c>
      <c r="Y434" s="50"/>
    </row>
    <row r="435" customFormat="false" ht="15.75" hidden="false" customHeight="false" outlineLevel="0" collapsed="false">
      <c r="A435" s="46" t="s">
        <v>60</v>
      </c>
      <c r="B435" s="47"/>
      <c r="C435" s="48"/>
      <c r="D435" s="49"/>
      <c r="E435" s="49"/>
      <c r="F435" s="50" t="n">
        <f aca="false">ROUND(E435*ROUND(D435,2),2)</f>
        <v>0</v>
      </c>
      <c r="G435" s="51" t="s">
        <v>52</v>
      </c>
      <c r="H435" s="52" t="n">
        <f aca="false">KoeffForPrice</f>
        <v>0</v>
      </c>
      <c r="I435" s="53" t="n">
        <f aca="false">ROUND(E435*H435,2)</f>
        <v>0</v>
      </c>
      <c r="J435" s="50" t="n">
        <f aca="false">ROUND(I435*ROUND(D435,2),2)</f>
        <v>0</v>
      </c>
      <c r="L435" s="32"/>
      <c r="P435" s="2" t="s">
        <v>53</v>
      </c>
      <c r="S435" s="54"/>
      <c r="T435" s="55"/>
      <c r="U435" s="56"/>
      <c r="V435" s="53"/>
      <c r="W435" s="53" t="n">
        <f aca="false">ROUND(D435*S435,2)</f>
        <v>0</v>
      </c>
      <c r="X435" s="53" t="n">
        <f aca="false">ROUND(D435*T435,2)</f>
        <v>0</v>
      </c>
      <c r="Y435" s="50"/>
    </row>
    <row r="436" customFormat="false" ht="15.75" hidden="false" customHeight="false" outlineLevel="0" collapsed="false">
      <c r="A436" s="46" t="s">
        <v>61</v>
      </c>
      <c r="B436" s="47"/>
      <c r="C436" s="48"/>
      <c r="D436" s="49"/>
      <c r="E436" s="49"/>
      <c r="F436" s="50" t="n">
        <f aca="false">ROUND(E436*ROUND(D436,2),2)</f>
        <v>0</v>
      </c>
      <c r="G436" s="51" t="s">
        <v>52</v>
      </c>
      <c r="H436" s="52" t="n">
        <f aca="false">KoeffForPrice</f>
        <v>0</v>
      </c>
      <c r="I436" s="53" t="n">
        <f aca="false">ROUND(E436*H436,2)</f>
        <v>0</v>
      </c>
      <c r="J436" s="50" t="n">
        <f aca="false">ROUND(I436*ROUND(D436,2),2)</f>
        <v>0</v>
      </c>
      <c r="L436" s="32"/>
      <c r="P436" s="2" t="s">
        <v>53</v>
      </c>
      <c r="S436" s="54"/>
      <c r="T436" s="55"/>
      <c r="U436" s="56"/>
      <c r="V436" s="53"/>
      <c r="W436" s="53" t="n">
        <f aca="false">ROUND(D436*S436,2)</f>
        <v>0</v>
      </c>
      <c r="X436" s="53" t="n">
        <f aca="false">ROUND(D436*T436,2)</f>
        <v>0</v>
      </c>
      <c r="Y436" s="50"/>
    </row>
    <row r="437" customFormat="false" ht="15.75" hidden="false" customHeight="false" outlineLevel="0" collapsed="false">
      <c r="A437" s="46" t="s">
        <v>62</v>
      </c>
      <c r="B437" s="47"/>
      <c r="C437" s="48"/>
      <c r="D437" s="49"/>
      <c r="E437" s="49"/>
      <c r="F437" s="50" t="n">
        <f aca="false">ROUND(E437*ROUND(D437,2),2)</f>
        <v>0</v>
      </c>
      <c r="G437" s="51" t="s">
        <v>52</v>
      </c>
      <c r="H437" s="52" t="n">
        <f aca="false">KoeffForPrice</f>
        <v>0</v>
      </c>
      <c r="I437" s="53" t="n">
        <f aca="false">ROUND(E437*H437,2)</f>
        <v>0</v>
      </c>
      <c r="J437" s="50" t="n">
        <f aca="false">ROUND(I437*ROUND(D437,2),2)</f>
        <v>0</v>
      </c>
      <c r="L437" s="32"/>
      <c r="P437" s="2" t="s">
        <v>53</v>
      </c>
      <c r="S437" s="54"/>
      <c r="T437" s="55"/>
      <c r="U437" s="56"/>
      <c r="V437" s="53"/>
      <c r="W437" s="53" t="n">
        <f aca="false">ROUND(D437*S437,2)</f>
        <v>0</v>
      </c>
      <c r="X437" s="53" t="n">
        <f aca="false">ROUND(D437*T437,2)</f>
        <v>0</v>
      </c>
      <c r="Y437" s="50"/>
    </row>
    <row r="438" customFormat="false" ht="15.75" hidden="false" customHeight="false" outlineLevel="0" collapsed="false">
      <c r="A438" s="46" t="s">
        <v>63</v>
      </c>
      <c r="B438" s="47"/>
      <c r="C438" s="48"/>
      <c r="D438" s="49"/>
      <c r="E438" s="49"/>
      <c r="F438" s="50" t="n">
        <f aca="false">ROUND(E438*ROUND(D438,2),2)</f>
        <v>0</v>
      </c>
      <c r="G438" s="51" t="s">
        <v>52</v>
      </c>
      <c r="H438" s="52" t="n">
        <f aca="false">KoeffForPrice</f>
        <v>0</v>
      </c>
      <c r="I438" s="53" t="n">
        <f aca="false">ROUND(E438*H438,2)</f>
        <v>0</v>
      </c>
      <c r="J438" s="50" t="n">
        <f aca="false">ROUND(I438*ROUND(D438,2),2)</f>
        <v>0</v>
      </c>
      <c r="L438" s="32"/>
      <c r="P438" s="2" t="s">
        <v>53</v>
      </c>
      <c r="S438" s="54"/>
      <c r="T438" s="55"/>
      <c r="U438" s="56"/>
      <c r="V438" s="53"/>
      <c r="W438" s="53" t="n">
        <f aca="false">ROUND(D438*S438,2)</f>
        <v>0</v>
      </c>
      <c r="X438" s="53" t="n">
        <f aca="false">ROUND(D438*T438,2)</f>
        <v>0</v>
      </c>
      <c r="Y438" s="50"/>
    </row>
    <row r="439" customFormat="false" ht="15.75" hidden="false" customHeight="false" outlineLevel="0" collapsed="false">
      <c r="A439" s="46" t="s">
        <v>64</v>
      </c>
      <c r="B439" s="47"/>
      <c r="C439" s="48"/>
      <c r="D439" s="49"/>
      <c r="E439" s="49"/>
      <c r="F439" s="50" t="n">
        <f aca="false">ROUND(E439*ROUND(D439,2),2)</f>
        <v>0</v>
      </c>
      <c r="G439" s="51" t="s">
        <v>52</v>
      </c>
      <c r="H439" s="52" t="n">
        <f aca="false">KoeffForPrice</f>
        <v>0</v>
      </c>
      <c r="I439" s="53" t="n">
        <f aca="false">ROUND(E439*H439,2)</f>
        <v>0</v>
      </c>
      <c r="J439" s="50" t="n">
        <f aca="false">ROUND(I439*ROUND(D439,2),2)</f>
        <v>0</v>
      </c>
      <c r="L439" s="32"/>
      <c r="P439" s="2" t="s">
        <v>53</v>
      </c>
      <c r="S439" s="54"/>
      <c r="T439" s="55"/>
      <c r="U439" s="56"/>
      <c r="V439" s="53"/>
      <c r="W439" s="53" t="n">
        <f aca="false">ROUND(D439*S439,2)</f>
        <v>0</v>
      </c>
      <c r="X439" s="53" t="n">
        <f aca="false">ROUND(D439*T439,2)</f>
        <v>0</v>
      </c>
      <c r="Y439" s="50"/>
    </row>
    <row r="440" customFormat="false" ht="15.75" hidden="false" customHeight="false" outlineLevel="0" collapsed="false">
      <c r="A440" s="46" t="s">
        <v>65</v>
      </c>
      <c r="B440" s="47"/>
      <c r="C440" s="48"/>
      <c r="D440" s="49"/>
      <c r="E440" s="49"/>
      <c r="F440" s="50" t="n">
        <f aca="false">ROUND(E440*ROUND(D440,2),2)</f>
        <v>0</v>
      </c>
      <c r="G440" s="51" t="s">
        <v>52</v>
      </c>
      <c r="H440" s="52" t="n">
        <f aca="false">KoeffForPrice</f>
        <v>0</v>
      </c>
      <c r="I440" s="53" t="n">
        <f aca="false">ROUND(E440*H440,2)</f>
        <v>0</v>
      </c>
      <c r="J440" s="50" t="n">
        <f aca="false">ROUND(I440*ROUND(D440,2),2)</f>
        <v>0</v>
      </c>
      <c r="L440" s="32"/>
      <c r="P440" s="2" t="s">
        <v>53</v>
      </c>
      <c r="S440" s="54"/>
      <c r="T440" s="55"/>
      <c r="U440" s="56"/>
      <c r="V440" s="53"/>
      <c r="W440" s="53" t="n">
        <f aca="false">ROUND(D440*S440,2)</f>
        <v>0</v>
      </c>
      <c r="X440" s="53" t="n">
        <f aca="false">ROUND(D440*T440,2)</f>
        <v>0</v>
      </c>
      <c r="Y440" s="50"/>
    </row>
    <row r="441" customFormat="false" ht="15.75" hidden="false" customHeight="false" outlineLevel="0" collapsed="false">
      <c r="A441" s="46" t="s">
        <v>66</v>
      </c>
      <c r="B441" s="47"/>
      <c r="C441" s="48"/>
      <c r="D441" s="49"/>
      <c r="E441" s="49"/>
      <c r="F441" s="50" t="n">
        <f aca="false">ROUND(E441*ROUND(D441,2),2)</f>
        <v>0</v>
      </c>
      <c r="G441" s="51" t="s">
        <v>52</v>
      </c>
      <c r="H441" s="52" t="n">
        <f aca="false">KoeffForPrice</f>
        <v>0</v>
      </c>
      <c r="I441" s="53" t="n">
        <f aca="false">ROUND(E441*H441,2)</f>
        <v>0</v>
      </c>
      <c r="J441" s="50" t="n">
        <f aca="false">ROUND(I441*ROUND(D441,2),2)</f>
        <v>0</v>
      </c>
      <c r="L441" s="32"/>
      <c r="P441" s="2" t="s">
        <v>53</v>
      </c>
      <c r="S441" s="54"/>
      <c r="T441" s="55"/>
      <c r="U441" s="56"/>
      <c r="V441" s="53"/>
      <c r="W441" s="53" t="n">
        <f aca="false">ROUND(D441*S441,2)</f>
        <v>0</v>
      </c>
      <c r="X441" s="53" t="n">
        <f aca="false">ROUND(D441*T441,2)</f>
        <v>0</v>
      </c>
      <c r="Y441" s="50"/>
    </row>
    <row r="442" customFormat="false" ht="15.75" hidden="false" customHeight="false" outlineLevel="0" collapsed="false">
      <c r="A442" s="46" t="s">
        <v>67</v>
      </c>
      <c r="B442" s="47"/>
      <c r="C442" s="48"/>
      <c r="D442" s="49"/>
      <c r="E442" s="49"/>
      <c r="F442" s="50" t="n">
        <f aca="false">ROUND(E442*ROUND(D442,2),2)</f>
        <v>0</v>
      </c>
      <c r="G442" s="51" t="s">
        <v>52</v>
      </c>
      <c r="H442" s="52" t="n">
        <f aca="false">KoeffForPrice</f>
        <v>0</v>
      </c>
      <c r="I442" s="53" t="n">
        <f aca="false">ROUND(E442*H442,2)</f>
        <v>0</v>
      </c>
      <c r="J442" s="50" t="n">
        <f aca="false">ROUND(I442*ROUND(D442,2),2)</f>
        <v>0</v>
      </c>
      <c r="L442" s="32"/>
      <c r="P442" s="2" t="s">
        <v>53</v>
      </c>
      <c r="S442" s="54"/>
      <c r="T442" s="55"/>
      <c r="U442" s="56"/>
      <c r="V442" s="53"/>
      <c r="W442" s="53" t="n">
        <f aca="false">ROUND(D442*S442,2)</f>
        <v>0</v>
      </c>
      <c r="X442" s="53" t="n">
        <f aca="false">ROUND(D442*T442,2)</f>
        <v>0</v>
      </c>
      <c r="Y442" s="50"/>
    </row>
    <row r="443" customFormat="false" ht="15.75" hidden="true" customHeight="false" outlineLevel="0" collapsed="false">
      <c r="A443" s="57"/>
      <c r="B443" s="58"/>
      <c r="C443" s="58"/>
      <c r="D443" s="58"/>
      <c r="E443" s="58"/>
      <c r="F443" s="59"/>
      <c r="G443" s="60"/>
      <c r="H443" s="58"/>
      <c r="I443" s="58"/>
      <c r="J443" s="61"/>
      <c r="L443" s="32"/>
      <c r="P443" s="2" t="s">
        <v>68</v>
      </c>
      <c r="S443" s="62"/>
      <c r="T443" s="63"/>
      <c r="U443" s="63"/>
      <c r="V443" s="63"/>
      <c r="W443" s="63"/>
      <c r="X443" s="63"/>
      <c r="Y443" s="64"/>
    </row>
    <row r="444" customFormat="false" ht="15.75" hidden="false" customHeight="false" outlineLevel="0" collapsed="false">
      <c r="A444" s="65" t="s">
        <v>69</v>
      </c>
      <c r="B444" s="66"/>
      <c r="C444" s="66"/>
      <c r="D444" s="66"/>
      <c r="E444" s="66"/>
      <c r="F444" s="67" t="n">
        <f aca="false">SUM(F427:F443)</f>
        <v>0</v>
      </c>
      <c r="G444" s="68"/>
      <c r="H444" s="65" t="s">
        <v>69</v>
      </c>
      <c r="I444" s="66"/>
      <c r="J444" s="67" t="n">
        <f aca="false">SUM(J427:J443)</f>
        <v>0</v>
      </c>
      <c r="L444" s="32"/>
      <c r="P444" s="2" t="s">
        <v>70</v>
      </c>
      <c r="S444" s="69"/>
      <c r="T444" s="69"/>
      <c r="U444" s="69"/>
      <c r="V444" s="69"/>
      <c r="W444" s="70" t="n">
        <f aca="false">SUM(W427:W443)</f>
        <v>0</v>
      </c>
      <c r="X444" s="70" t="n">
        <f aca="false">SUM(X427:X443)</f>
        <v>0</v>
      </c>
      <c r="Y444" s="70" t="n">
        <f aca="false">SUM(Y427:Y443)</f>
        <v>0</v>
      </c>
    </row>
    <row r="445" customFormat="false" ht="15.75" hidden="false" customHeight="false" outlineLevel="0" collapsed="false">
      <c r="A445" s="71" t="s">
        <v>71</v>
      </c>
      <c r="B445" s="72"/>
      <c r="C445" s="72"/>
      <c r="D445" s="72"/>
      <c r="E445" s="72"/>
      <c r="F445" s="73" t="n">
        <f aca="false">SUMIF(P427:P443,"pr",F427:F443)</f>
        <v>0</v>
      </c>
      <c r="G445" s="74"/>
      <c r="H445" s="71" t="s">
        <v>71</v>
      </c>
      <c r="I445" s="72"/>
      <c r="J445" s="73" t="n">
        <f aca="false">SUMIF(P427:P443,"pr",J427:J443)</f>
        <v>0</v>
      </c>
      <c r="L445" s="32"/>
      <c r="P445" s="2" t="s">
        <v>72</v>
      </c>
    </row>
    <row r="446" customFormat="false" ht="15.75" hidden="false" customHeight="false" outlineLevel="0" collapsed="false">
      <c r="A446" s="71" t="s">
        <v>73</v>
      </c>
      <c r="B446" s="72"/>
      <c r="C446" s="72"/>
      <c r="D446" s="72"/>
      <c r="E446" s="72"/>
      <c r="F446" s="73" t="n">
        <f aca="false">SUMIF(P427:P443,"mat",F427:F443)+SUMIF(P427:P443,"meh",F427:F443)</f>
        <v>0</v>
      </c>
      <c r="G446" s="74"/>
      <c r="H446" s="71" t="s">
        <v>73</v>
      </c>
      <c r="I446" s="72"/>
      <c r="J446" s="73" t="n">
        <f aca="false">SUMIF(P427:P443,"mat",J427:J443)+SUMIF(P427:P443,"meh",J427:J443)</f>
        <v>0</v>
      </c>
      <c r="L446" s="32"/>
      <c r="P446" s="2" t="s">
        <v>74</v>
      </c>
    </row>
    <row r="447" customFormat="false" ht="15.75" hidden="false" customHeight="false" outlineLevel="0" collapsed="false">
      <c r="A447" s="29"/>
      <c r="B447" s="29"/>
      <c r="C447" s="29"/>
      <c r="D447" s="29"/>
      <c r="E447" s="29"/>
      <c r="F447" s="29"/>
      <c r="G447" s="75"/>
      <c r="H447" s="29"/>
      <c r="I447" s="29"/>
      <c r="J447" s="76"/>
      <c r="L447" s="32"/>
      <c r="P447" s="2" t="s">
        <v>47</v>
      </c>
    </row>
    <row r="448" customFormat="false" ht="15.75" hidden="false" customHeight="false" outlineLevel="0" collapsed="false">
      <c r="A448" s="33" t="n">
        <v>21</v>
      </c>
      <c r="B448" s="34" t="s">
        <v>48</v>
      </c>
      <c r="C448" s="35"/>
      <c r="D448" s="35"/>
      <c r="E448" s="35"/>
      <c r="F448" s="35"/>
      <c r="G448" s="36"/>
      <c r="H448" s="35"/>
      <c r="I448" s="35"/>
      <c r="J448" s="35"/>
      <c r="L448" s="32"/>
      <c r="P448" s="2" t="s">
        <v>49</v>
      </c>
      <c r="S448" s="37"/>
      <c r="T448" s="37"/>
      <c r="U448" s="37"/>
      <c r="V448" s="37"/>
      <c r="W448" s="37"/>
      <c r="X448" s="37"/>
      <c r="Y448" s="37"/>
    </row>
    <row r="449" customFormat="false" ht="15.75" hidden="true" customHeight="false" outlineLevel="0" collapsed="false">
      <c r="A449" s="38"/>
      <c r="B449" s="39"/>
      <c r="C449" s="39"/>
      <c r="D449" s="39"/>
      <c r="E449" s="39"/>
      <c r="F449" s="40"/>
      <c r="G449" s="41"/>
      <c r="H449" s="39"/>
      <c r="I449" s="39"/>
      <c r="J449" s="42"/>
      <c r="L449" s="32"/>
      <c r="P449" s="2" t="s">
        <v>50</v>
      </c>
      <c r="S449" s="43"/>
      <c r="T449" s="44"/>
      <c r="U449" s="44"/>
      <c r="V449" s="44"/>
      <c r="W449" s="44"/>
      <c r="X449" s="44"/>
      <c r="Y449" s="45"/>
    </row>
    <row r="450" customFormat="false" ht="15.75" hidden="false" customHeight="false" outlineLevel="0" collapsed="false">
      <c r="A450" s="46" t="s">
        <v>51</v>
      </c>
      <c r="B450" s="47"/>
      <c r="C450" s="48"/>
      <c r="D450" s="49"/>
      <c r="E450" s="49"/>
      <c r="F450" s="50" t="n">
        <f aca="false">ROUND(E450*ROUND(D450,2),2)</f>
        <v>0</v>
      </c>
      <c r="G450" s="51" t="s">
        <v>52</v>
      </c>
      <c r="H450" s="52" t="n">
        <f aca="false">KoeffForPrice</f>
        <v>0</v>
      </c>
      <c r="I450" s="53" t="n">
        <f aca="false">ROUND(E450*H450,2)</f>
        <v>0</v>
      </c>
      <c r="J450" s="50" t="n">
        <f aca="false">ROUND(I450*ROUND(D450,2),2)</f>
        <v>0</v>
      </c>
      <c r="L450" s="32"/>
      <c r="P450" s="2" t="s">
        <v>53</v>
      </c>
      <c r="S450" s="54"/>
      <c r="T450" s="55"/>
      <c r="U450" s="56"/>
      <c r="V450" s="53"/>
      <c r="W450" s="53" t="n">
        <f aca="false">ROUND(D450*S450,2)</f>
        <v>0</v>
      </c>
      <c r="X450" s="53" t="n">
        <f aca="false">ROUND(D450*T450,2)</f>
        <v>0</v>
      </c>
      <c r="Y450" s="50"/>
    </row>
    <row r="451" customFormat="false" ht="15.75" hidden="false" customHeight="false" outlineLevel="0" collapsed="false">
      <c r="A451" s="46" t="s">
        <v>54</v>
      </c>
      <c r="B451" s="47"/>
      <c r="C451" s="48"/>
      <c r="D451" s="49"/>
      <c r="E451" s="49"/>
      <c r="F451" s="50" t="n">
        <f aca="false">ROUND(E451*ROUND(D451,2),2)</f>
        <v>0</v>
      </c>
      <c r="G451" s="51" t="s">
        <v>52</v>
      </c>
      <c r="H451" s="52" t="n">
        <f aca="false">KoeffForPrice</f>
        <v>0</v>
      </c>
      <c r="I451" s="53" t="n">
        <f aca="false">ROUND(E451*H451,2)</f>
        <v>0</v>
      </c>
      <c r="J451" s="50" t="n">
        <f aca="false">ROUND(I451*ROUND(D451,2),2)</f>
        <v>0</v>
      </c>
      <c r="L451" s="32"/>
      <c r="P451" s="2" t="s">
        <v>53</v>
      </c>
      <c r="S451" s="54"/>
      <c r="T451" s="55"/>
      <c r="U451" s="56"/>
      <c r="V451" s="53"/>
      <c r="W451" s="53" t="n">
        <f aca="false">ROUND(D451*S451,2)</f>
        <v>0</v>
      </c>
      <c r="X451" s="53" t="n">
        <f aca="false">ROUND(D451*T451,2)</f>
        <v>0</v>
      </c>
      <c r="Y451" s="50"/>
    </row>
    <row r="452" customFormat="false" ht="15.75" hidden="false" customHeight="false" outlineLevel="0" collapsed="false">
      <c r="A452" s="46" t="s">
        <v>55</v>
      </c>
      <c r="B452" s="47"/>
      <c r="C452" s="48"/>
      <c r="D452" s="49"/>
      <c r="E452" s="49"/>
      <c r="F452" s="50" t="n">
        <f aca="false">ROUND(E452*ROUND(D452,2),2)</f>
        <v>0</v>
      </c>
      <c r="G452" s="51" t="s">
        <v>52</v>
      </c>
      <c r="H452" s="52" t="n">
        <f aca="false">KoeffForPrice</f>
        <v>0</v>
      </c>
      <c r="I452" s="53" t="n">
        <f aca="false">ROUND(E452*H452,2)</f>
        <v>0</v>
      </c>
      <c r="J452" s="50" t="n">
        <f aca="false">ROUND(I452*ROUND(D452,2),2)</f>
        <v>0</v>
      </c>
      <c r="L452" s="32"/>
      <c r="P452" s="2" t="s">
        <v>53</v>
      </c>
      <c r="S452" s="54"/>
      <c r="T452" s="55"/>
      <c r="U452" s="56"/>
      <c r="V452" s="53"/>
      <c r="W452" s="53" t="n">
        <f aca="false">ROUND(D452*S452,2)</f>
        <v>0</v>
      </c>
      <c r="X452" s="53" t="n">
        <f aca="false">ROUND(D452*T452,2)</f>
        <v>0</v>
      </c>
      <c r="Y452" s="50"/>
    </row>
    <row r="453" customFormat="false" ht="15.75" hidden="false" customHeight="false" outlineLevel="0" collapsed="false">
      <c r="A453" s="46" t="s">
        <v>56</v>
      </c>
      <c r="B453" s="47"/>
      <c r="C453" s="48"/>
      <c r="D453" s="49"/>
      <c r="E453" s="49"/>
      <c r="F453" s="50" t="n">
        <f aca="false">ROUND(E453*ROUND(D453,2),2)</f>
        <v>0</v>
      </c>
      <c r="G453" s="51" t="s">
        <v>52</v>
      </c>
      <c r="H453" s="52" t="n">
        <f aca="false">KoeffForPrice</f>
        <v>0</v>
      </c>
      <c r="I453" s="53" t="n">
        <f aca="false">ROUND(E453*H453,2)</f>
        <v>0</v>
      </c>
      <c r="J453" s="50" t="n">
        <f aca="false">ROUND(I453*ROUND(D453,2),2)</f>
        <v>0</v>
      </c>
      <c r="L453" s="32"/>
      <c r="P453" s="2" t="s">
        <v>53</v>
      </c>
      <c r="S453" s="54"/>
      <c r="T453" s="55"/>
      <c r="U453" s="56"/>
      <c r="V453" s="53"/>
      <c r="W453" s="53" t="n">
        <f aca="false">ROUND(D453*S453,2)</f>
        <v>0</v>
      </c>
      <c r="X453" s="53" t="n">
        <f aca="false">ROUND(D453*T453,2)</f>
        <v>0</v>
      </c>
      <c r="Y453" s="50"/>
    </row>
    <row r="454" customFormat="false" ht="15.75" hidden="false" customHeight="false" outlineLevel="0" collapsed="false">
      <c r="A454" s="46" t="s">
        <v>57</v>
      </c>
      <c r="B454" s="47"/>
      <c r="C454" s="48"/>
      <c r="D454" s="49"/>
      <c r="E454" s="49"/>
      <c r="F454" s="50" t="n">
        <f aca="false">ROUND(E454*ROUND(D454,2),2)</f>
        <v>0</v>
      </c>
      <c r="G454" s="51" t="s">
        <v>52</v>
      </c>
      <c r="H454" s="52" t="n">
        <f aca="false">KoeffForPrice</f>
        <v>0</v>
      </c>
      <c r="I454" s="53" t="n">
        <f aca="false">ROUND(E454*H454,2)</f>
        <v>0</v>
      </c>
      <c r="J454" s="50" t="n">
        <f aca="false">ROUND(I454*ROUND(D454,2),2)</f>
        <v>0</v>
      </c>
      <c r="L454" s="32"/>
      <c r="P454" s="2" t="s">
        <v>53</v>
      </c>
      <c r="S454" s="54"/>
      <c r="T454" s="55"/>
      <c r="U454" s="56"/>
      <c r="V454" s="53"/>
      <c r="W454" s="53" t="n">
        <f aca="false">ROUND(D454*S454,2)</f>
        <v>0</v>
      </c>
      <c r="X454" s="53" t="n">
        <f aca="false">ROUND(D454*T454,2)</f>
        <v>0</v>
      </c>
      <c r="Y454" s="50"/>
    </row>
    <row r="455" customFormat="false" ht="15.75" hidden="false" customHeight="false" outlineLevel="0" collapsed="false">
      <c r="A455" s="46" t="s">
        <v>58</v>
      </c>
      <c r="B455" s="47"/>
      <c r="C455" s="48"/>
      <c r="D455" s="49"/>
      <c r="E455" s="49"/>
      <c r="F455" s="50" t="n">
        <f aca="false">ROUND(E455*ROUND(D455,2),2)</f>
        <v>0</v>
      </c>
      <c r="G455" s="51" t="s">
        <v>52</v>
      </c>
      <c r="H455" s="52" t="n">
        <f aca="false">KoeffForPrice</f>
        <v>0</v>
      </c>
      <c r="I455" s="53" t="n">
        <f aca="false">ROUND(E455*H455,2)</f>
        <v>0</v>
      </c>
      <c r="J455" s="50" t="n">
        <f aca="false">ROUND(I455*ROUND(D455,2),2)</f>
        <v>0</v>
      </c>
      <c r="L455" s="32"/>
      <c r="P455" s="2" t="s">
        <v>53</v>
      </c>
      <c r="S455" s="54"/>
      <c r="T455" s="55"/>
      <c r="U455" s="56"/>
      <c r="V455" s="53"/>
      <c r="W455" s="53" t="n">
        <f aca="false">ROUND(D455*S455,2)</f>
        <v>0</v>
      </c>
      <c r="X455" s="53" t="n">
        <f aca="false">ROUND(D455*T455,2)</f>
        <v>0</v>
      </c>
      <c r="Y455" s="50"/>
    </row>
    <row r="456" customFormat="false" ht="15.75" hidden="false" customHeight="false" outlineLevel="0" collapsed="false">
      <c r="A456" s="46" t="s">
        <v>59</v>
      </c>
      <c r="B456" s="47"/>
      <c r="C456" s="48"/>
      <c r="D456" s="49"/>
      <c r="E456" s="49"/>
      <c r="F456" s="50" t="n">
        <f aca="false">ROUND(E456*ROUND(D456,2),2)</f>
        <v>0</v>
      </c>
      <c r="G456" s="51" t="s">
        <v>52</v>
      </c>
      <c r="H456" s="52" t="n">
        <f aca="false">KoeffForPrice</f>
        <v>0</v>
      </c>
      <c r="I456" s="53" t="n">
        <f aca="false">ROUND(E456*H456,2)</f>
        <v>0</v>
      </c>
      <c r="J456" s="50" t="n">
        <f aca="false">ROUND(I456*ROUND(D456,2),2)</f>
        <v>0</v>
      </c>
      <c r="L456" s="32"/>
      <c r="P456" s="2" t="s">
        <v>53</v>
      </c>
      <c r="S456" s="54"/>
      <c r="T456" s="55"/>
      <c r="U456" s="56"/>
      <c r="V456" s="53"/>
      <c r="W456" s="53" t="n">
        <f aca="false">ROUND(D456*S456,2)</f>
        <v>0</v>
      </c>
      <c r="X456" s="53" t="n">
        <f aca="false">ROUND(D456*T456,2)</f>
        <v>0</v>
      </c>
      <c r="Y456" s="50"/>
    </row>
    <row r="457" customFormat="false" ht="15.75" hidden="false" customHeight="false" outlineLevel="0" collapsed="false">
      <c r="A457" s="46" t="s">
        <v>60</v>
      </c>
      <c r="B457" s="47"/>
      <c r="C457" s="48"/>
      <c r="D457" s="49"/>
      <c r="E457" s="49"/>
      <c r="F457" s="50" t="n">
        <f aca="false">ROUND(E457*ROUND(D457,2),2)</f>
        <v>0</v>
      </c>
      <c r="G457" s="51" t="s">
        <v>52</v>
      </c>
      <c r="H457" s="52" t="n">
        <f aca="false">KoeffForPrice</f>
        <v>0</v>
      </c>
      <c r="I457" s="53" t="n">
        <f aca="false">ROUND(E457*H457,2)</f>
        <v>0</v>
      </c>
      <c r="J457" s="50" t="n">
        <f aca="false">ROUND(I457*ROUND(D457,2),2)</f>
        <v>0</v>
      </c>
      <c r="L457" s="32"/>
      <c r="P457" s="2" t="s">
        <v>53</v>
      </c>
      <c r="S457" s="54"/>
      <c r="T457" s="55"/>
      <c r="U457" s="56"/>
      <c r="V457" s="53"/>
      <c r="W457" s="53" t="n">
        <f aca="false">ROUND(D457*S457,2)</f>
        <v>0</v>
      </c>
      <c r="X457" s="53" t="n">
        <f aca="false">ROUND(D457*T457,2)</f>
        <v>0</v>
      </c>
      <c r="Y457" s="50"/>
    </row>
    <row r="458" customFormat="false" ht="15.75" hidden="false" customHeight="false" outlineLevel="0" collapsed="false">
      <c r="A458" s="46" t="s">
        <v>61</v>
      </c>
      <c r="B458" s="47"/>
      <c r="C458" s="48"/>
      <c r="D458" s="49"/>
      <c r="E458" s="49"/>
      <c r="F458" s="50" t="n">
        <f aca="false">ROUND(E458*ROUND(D458,2),2)</f>
        <v>0</v>
      </c>
      <c r="G458" s="51" t="s">
        <v>52</v>
      </c>
      <c r="H458" s="52" t="n">
        <f aca="false">KoeffForPrice</f>
        <v>0</v>
      </c>
      <c r="I458" s="53" t="n">
        <f aca="false">ROUND(E458*H458,2)</f>
        <v>0</v>
      </c>
      <c r="J458" s="50" t="n">
        <f aca="false">ROUND(I458*ROUND(D458,2),2)</f>
        <v>0</v>
      </c>
      <c r="L458" s="32"/>
      <c r="P458" s="2" t="s">
        <v>53</v>
      </c>
      <c r="S458" s="54"/>
      <c r="T458" s="55"/>
      <c r="U458" s="56"/>
      <c r="V458" s="53"/>
      <c r="W458" s="53" t="n">
        <f aca="false">ROUND(D458*S458,2)</f>
        <v>0</v>
      </c>
      <c r="X458" s="53" t="n">
        <f aca="false">ROUND(D458*T458,2)</f>
        <v>0</v>
      </c>
      <c r="Y458" s="50"/>
    </row>
    <row r="459" customFormat="false" ht="15.75" hidden="false" customHeight="false" outlineLevel="0" collapsed="false">
      <c r="A459" s="46" t="s">
        <v>62</v>
      </c>
      <c r="B459" s="47"/>
      <c r="C459" s="48"/>
      <c r="D459" s="49"/>
      <c r="E459" s="49"/>
      <c r="F459" s="50" t="n">
        <f aca="false">ROUND(E459*ROUND(D459,2),2)</f>
        <v>0</v>
      </c>
      <c r="G459" s="51" t="s">
        <v>52</v>
      </c>
      <c r="H459" s="52" t="n">
        <f aca="false">KoeffForPrice</f>
        <v>0</v>
      </c>
      <c r="I459" s="53" t="n">
        <f aca="false">ROUND(E459*H459,2)</f>
        <v>0</v>
      </c>
      <c r="J459" s="50" t="n">
        <f aca="false">ROUND(I459*ROUND(D459,2),2)</f>
        <v>0</v>
      </c>
      <c r="L459" s="32"/>
      <c r="P459" s="2" t="s">
        <v>53</v>
      </c>
      <c r="S459" s="54"/>
      <c r="T459" s="55"/>
      <c r="U459" s="56"/>
      <c r="V459" s="53"/>
      <c r="W459" s="53" t="n">
        <f aca="false">ROUND(D459*S459,2)</f>
        <v>0</v>
      </c>
      <c r="X459" s="53" t="n">
        <f aca="false">ROUND(D459*T459,2)</f>
        <v>0</v>
      </c>
      <c r="Y459" s="50"/>
    </row>
    <row r="460" customFormat="false" ht="15.75" hidden="false" customHeight="false" outlineLevel="0" collapsed="false">
      <c r="A460" s="46" t="s">
        <v>63</v>
      </c>
      <c r="B460" s="47"/>
      <c r="C460" s="48"/>
      <c r="D460" s="49"/>
      <c r="E460" s="49"/>
      <c r="F460" s="50" t="n">
        <f aca="false">ROUND(E460*ROUND(D460,2),2)</f>
        <v>0</v>
      </c>
      <c r="G460" s="51" t="s">
        <v>52</v>
      </c>
      <c r="H460" s="52" t="n">
        <f aca="false">KoeffForPrice</f>
        <v>0</v>
      </c>
      <c r="I460" s="53" t="n">
        <f aca="false">ROUND(E460*H460,2)</f>
        <v>0</v>
      </c>
      <c r="J460" s="50" t="n">
        <f aca="false">ROUND(I460*ROUND(D460,2),2)</f>
        <v>0</v>
      </c>
      <c r="L460" s="32"/>
      <c r="P460" s="2" t="s">
        <v>53</v>
      </c>
      <c r="S460" s="54"/>
      <c r="T460" s="55"/>
      <c r="U460" s="56"/>
      <c r="V460" s="53"/>
      <c r="W460" s="53" t="n">
        <f aca="false">ROUND(D460*S460,2)</f>
        <v>0</v>
      </c>
      <c r="X460" s="53" t="n">
        <f aca="false">ROUND(D460*T460,2)</f>
        <v>0</v>
      </c>
      <c r="Y460" s="50"/>
    </row>
    <row r="461" customFormat="false" ht="15.75" hidden="false" customHeight="false" outlineLevel="0" collapsed="false">
      <c r="A461" s="46" t="s">
        <v>64</v>
      </c>
      <c r="B461" s="47"/>
      <c r="C461" s="48"/>
      <c r="D461" s="49"/>
      <c r="E461" s="49"/>
      <c r="F461" s="50" t="n">
        <f aca="false">ROUND(E461*ROUND(D461,2),2)</f>
        <v>0</v>
      </c>
      <c r="G461" s="51" t="s">
        <v>52</v>
      </c>
      <c r="H461" s="52" t="n">
        <f aca="false">KoeffForPrice</f>
        <v>0</v>
      </c>
      <c r="I461" s="53" t="n">
        <f aca="false">ROUND(E461*H461,2)</f>
        <v>0</v>
      </c>
      <c r="J461" s="50" t="n">
        <f aca="false">ROUND(I461*ROUND(D461,2),2)</f>
        <v>0</v>
      </c>
      <c r="L461" s="32"/>
      <c r="P461" s="2" t="s">
        <v>53</v>
      </c>
      <c r="S461" s="54"/>
      <c r="T461" s="55"/>
      <c r="U461" s="56"/>
      <c r="V461" s="53"/>
      <c r="W461" s="53" t="n">
        <f aca="false">ROUND(D461*S461,2)</f>
        <v>0</v>
      </c>
      <c r="X461" s="53" t="n">
        <f aca="false">ROUND(D461*T461,2)</f>
        <v>0</v>
      </c>
      <c r="Y461" s="50"/>
    </row>
    <row r="462" customFormat="false" ht="15.75" hidden="false" customHeight="false" outlineLevel="0" collapsed="false">
      <c r="A462" s="46" t="s">
        <v>65</v>
      </c>
      <c r="B462" s="47"/>
      <c r="C462" s="48"/>
      <c r="D462" s="49"/>
      <c r="E462" s="49"/>
      <c r="F462" s="50" t="n">
        <f aca="false">ROUND(E462*ROUND(D462,2),2)</f>
        <v>0</v>
      </c>
      <c r="G462" s="51" t="s">
        <v>52</v>
      </c>
      <c r="H462" s="52" t="n">
        <f aca="false">KoeffForPrice</f>
        <v>0</v>
      </c>
      <c r="I462" s="53" t="n">
        <f aca="false">ROUND(E462*H462,2)</f>
        <v>0</v>
      </c>
      <c r="J462" s="50" t="n">
        <f aca="false">ROUND(I462*ROUND(D462,2),2)</f>
        <v>0</v>
      </c>
      <c r="L462" s="32"/>
      <c r="P462" s="2" t="s">
        <v>53</v>
      </c>
      <c r="S462" s="54"/>
      <c r="T462" s="55"/>
      <c r="U462" s="56"/>
      <c r="V462" s="53"/>
      <c r="W462" s="53" t="n">
        <f aca="false">ROUND(D462*S462,2)</f>
        <v>0</v>
      </c>
      <c r="X462" s="53" t="n">
        <f aca="false">ROUND(D462*T462,2)</f>
        <v>0</v>
      </c>
      <c r="Y462" s="50"/>
    </row>
    <row r="463" customFormat="false" ht="15.75" hidden="false" customHeight="false" outlineLevel="0" collapsed="false">
      <c r="A463" s="46" t="s">
        <v>66</v>
      </c>
      <c r="B463" s="47"/>
      <c r="C463" s="48"/>
      <c r="D463" s="49"/>
      <c r="E463" s="49"/>
      <c r="F463" s="50" t="n">
        <f aca="false">ROUND(E463*ROUND(D463,2),2)</f>
        <v>0</v>
      </c>
      <c r="G463" s="51" t="s">
        <v>52</v>
      </c>
      <c r="H463" s="52" t="n">
        <f aca="false">KoeffForPrice</f>
        <v>0</v>
      </c>
      <c r="I463" s="53" t="n">
        <f aca="false">ROUND(E463*H463,2)</f>
        <v>0</v>
      </c>
      <c r="J463" s="50" t="n">
        <f aca="false">ROUND(I463*ROUND(D463,2),2)</f>
        <v>0</v>
      </c>
      <c r="L463" s="32"/>
      <c r="P463" s="2" t="s">
        <v>53</v>
      </c>
      <c r="S463" s="54"/>
      <c r="T463" s="55"/>
      <c r="U463" s="56"/>
      <c r="V463" s="53"/>
      <c r="W463" s="53" t="n">
        <f aca="false">ROUND(D463*S463,2)</f>
        <v>0</v>
      </c>
      <c r="X463" s="53" t="n">
        <f aca="false">ROUND(D463*T463,2)</f>
        <v>0</v>
      </c>
      <c r="Y463" s="50"/>
    </row>
    <row r="464" customFormat="false" ht="15.75" hidden="false" customHeight="false" outlineLevel="0" collapsed="false">
      <c r="A464" s="46" t="s">
        <v>67</v>
      </c>
      <c r="B464" s="47"/>
      <c r="C464" s="48"/>
      <c r="D464" s="49"/>
      <c r="E464" s="49"/>
      <c r="F464" s="50" t="n">
        <f aca="false">ROUND(E464*ROUND(D464,2),2)</f>
        <v>0</v>
      </c>
      <c r="G464" s="51" t="s">
        <v>52</v>
      </c>
      <c r="H464" s="52" t="n">
        <f aca="false">KoeffForPrice</f>
        <v>0</v>
      </c>
      <c r="I464" s="53" t="n">
        <f aca="false">ROUND(E464*H464,2)</f>
        <v>0</v>
      </c>
      <c r="J464" s="50" t="n">
        <f aca="false">ROUND(I464*ROUND(D464,2),2)</f>
        <v>0</v>
      </c>
      <c r="L464" s="32"/>
      <c r="P464" s="2" t="s">
        <v>53</v>
      </c>
      <c r="S464" s="54"/>
      <c r="T464" s="55"/>
      <c r="U464" s="56"/>
      <c r="V464" s="53"/>
      <c r="W464" s="53" t="n">
        <f aca="false">ROUND(D464*S464,2)</f>
        <v>0</v>
      </c>
      <c r="X464" s="53" t="n">
        <f aca="false">ROUND(D464*T464,2)</f>
        <v>0</v>
      </c>
      <c r="Y464" s="50"/>
    </row>
    <row r="465" customFormat="false" ht="15.75" hidden="true" customHeight="false" outlineLevel="0" collapsed="false">
      <c r="A465" s="57"/>
      <c r="B465" s="58"/>
      <c r="C465" s="58"/>
      <c r="D465" s="58"/>
      <c r="E465" s="58"/>
      <c r="F465" s="59"/>
      <c r="G465" s="60"/>
      <c r="H465" s="58"/>
      <c r="I465" s="58"/>
      <c r="J465" s="61"/>
      <c r="L465" s="32"/>
      <c r="P465" s="2" t="s">
        <v>68</v>
      </c>
      <c r="S465" s="62"/>
      <c r="T465" s="63"/>
      <c r="U465" s="63"/>
      <c r="V465" s="63"/>
      <c r="W465" s="63"/>
      <c r="X465" s="63"/>
      <c r="Y465" s="64"/>
    </row>
    <row r="466" customFormat="false" ht="15.75" hidden="false" customHeight="false" outlineLevel="0" collapsed="false">
      <c r="A466" s="65" t="s">
        <v>69</v>
      </c>
      <c r="B466" s="66"/>
      <c r="C466" s="66"/>
      <c r="D466" s="66"/>
      <c r="E466" s="66"/>
      <c r="F466" s="67" t="n">
        <f aca="false">SUM(F449:F465)</f>
        <v>0</v>
      </c>
      <c r="G466" s="68"/>
      <c r="H466" s="65" t="s">
        <v>69</v>
      </c>
      <c r="I466" s="66"/>
      <c r="J466" s="67" t="n">
        <f aca="false">SUM(J449:J465)</f>
        <v>0</v>
      </c>
      <c r="L466" s="32"/>
      <c r="P466" s="2" t="s">
        <v>70</v>
      </c>
      <c r="S466" s="69"/>
      <c r="T466" s="69"/>
      <c r="U466" s="69"/>
      <c r="V466" s="69"/>
      <c r="W466" s="70" t="n">
        <f aca="false">SUM(W449:W465)</f>
        <v>0</v>
      </c>
      <c r="X466" s="70" t="n">
        <f aca="false">SUM(X449:X465)</f>
        <v>0</v>
      </c>
      <c r="Y466" s="70" t="n">
        <f aca="false">SUM(Y449:Y465)</f>
        <v>0</v>
      </c>
    </row>
    <row r="467" customFormat="false" ht="15.75" hidden="false" customHeight="false" outlineLevel="0" collapsed="false">
      <c r="A467" s="71" t="s">
        <v>71</v>
      </c>
      <c r="B467" s="72"/>
      <c r="C467" s="72"/>
      <c r="D467" s="72"/>
      <c r="E467" s="72"/>
      <c r="F467" s="73" t="n">
        <f aca="false">SUMIF(P449:P465,"pr",F449:F465)</f>
        <v>0</v>
      </c>
      <c r="G467" s="74"/>
      <c r="H467" s="71" t="s">
        <v>71</v>
      </c>
      <c r="I467" s="72"/>
      <c r="J467" s="73" t="n">
        <f aca="false">SUMIF(P449:P465,"pr",J449:J465)</f>
        <v>0</v>
      </c>
      <c r="L467" s="32"/>
      <c r="P467" s="2" t="s">
        <v>72</v>
      </c>
    </row>
    <row r="468" customFormat="false" ht="15.75" hidden="false" customHeight="false" outlineLevel="0" collapsed="false">
      <c r="A468" s="71" t="s">
        <v>73</v>
      </c>
      <c r="B468" s="72"/>
      <c r="C468" s="72"/>
      <c r="D468" s="72"/>
      <c r="E468" s="72"/>
      <c r="F468" s="73" t="n">
        <f aca="false">SUMIF(P449:P465,"mat",F449:F465)+SUMIF(P449:P465,"meh",F449:F465)</f>
        <v>0</v>
      </c>
      <c r="G468" s="74"/>
      <c r="H468" s="71" t="s">
        <v>73</v>
      </c>
      <c r="I468" s="72"/>
      <c r="J468" s="73" t="n">
        <f aca="false">SUMIF(P449:P465,"mat",J449:J465)+SUMIF(P449:P465,"meh",J449:J465)</f>
        <v>0</v>
      </c>
      <c r="L468" s="32"/>
      <c r="P468" s="2" t="s">
        <v>74</v>
      </c>
    </row>
    <row r="469" customFormat="false" ht="15.75" hidden="false" customHeight="false" outlineLevel="0" collapsed="false">
      <c r="A469" s="29"/>
      <c r="B469" s="29"/>
      <c r="C469" s="29"/>
      <c r="D469" s="29"/>
      <c r="E469" s="29"/>
      <c r="F469" s="29"/>
      <c r="G469" s="75"/>
      <c r="H469" s="29"/>
      <c r="I469" s="29"/>
      <c r="J469" s="76"/>
      <c r="L469" s="32"/>
      <c r="P469" s="2" t="s">
        <v>47</v>
      </c>
    </row>
    <row r="470" customFormat="false" ht="15.75" hidden="false" customHeight="false" outlineLevel="0" collapsed="false">
      <c r="A470" s="33" t="n">
        <v>22</v>
      </c>
      <c r="B470" s="34" t="s">
        <v>48</v>
      </c>
      <c r="C470" s="35"/>
      <c r="D470" s="35"/>
      <c r="E470" s="35"/>
      <c r="F470" s="35"/>
      <c r="G470" s="36"/>
      <c r="H470" s="35"/>
      <c r="I470" s="35"/>
      <c r="J470" s="35"/>
      <c r="L470" s="32"/>
      <c r="P470" s="2" t="s">
        <v>49</v>
      </c>
      <c r="S470" s="37"/>
      <c r="T470" s="37"/>
      <c r="U470" s="37"/>
      <c r="V470" s="37"/>
      <c r="W470" s="37"/>
      <c r="X470" s="37"/>
      <c r="Y470" s="37"/>
    </row>
    <row r="471" customFormat="false" ht="15.75" hidden="true" customHeight="false" outlineLevel="0" collapsed="false">
      <c r="A471" s="38"/>
      <c r="B471" s="39"/>
      <c r="C471" s="39"/>
      <c r="D471" s="39"/>
      <c r="E471" s="39"/>
      <c r="F471" s="40"/>
      <c r="G471" s="41"/>
      <c r="H471" s="39"/>
      <c r="I471" s="39"/>
      <c r="J471" s="42"/>
      <c r="L471" s="32"/>
      <c r="P471" s="2" t="s">
        <v>50</v>
      </c>
      <c r="S471" s="43"/>
      <c r="T471" s="44"/>
      <c r="U471" s="44"/>
      <c r="V471" s="44"/>
      <c r="W471" s="44"/>
      <c r="X471" s="44"/>
      <c r="Y471" s="45"/>
    </row>
    <row r="472" customFormat="false" ht="15.75" hidden="false" customHeight="false" outlineLevel="0" collapsed="false">
      <c r="A472" s="46" t="s">
        <v>51</v>
      </c>
      <c r="B472" s="47"/>
      <c r="C472" s="48"/>
      <c r="D472" s="49"/>
      <c r="E472" s="49"/>
      <c r="F472" s="50" t="n">
        <f aca="false">ROUND(E472*ROUND(D472,2),2)</f>
        <v>0</v>
      </c>
      <c r="G472" s="51" t="s">
        <v>52</v>
      </c>
      <c r="H472" s="52" t="n">
        <f aca="false">KoeffForPrice</f>
        <v>0</v>
      </c>
      <c r="I472" s="53" t="n">
        <f aca="false">ROUND(E472*H472,2)</f>
        <v>0</v>
      </c>
      <c r="J472" s="50" t="n">
        <f aca="false">ROUND(I472*ROUND(D472,2),2)</f>
        <v>0</v>
      </c>
      <c r="L472" s="32"/>
      <c r="P472" s="2" t="s">
        <v>53</v>
      </c>
      <c r="S472" s="54"/>
      <c r="T472" s="55"/>
      <c r="U472" s="56"/>
      <c r="V472" s="53"/>
      <c r="W472" s="53" t="n">
        <f aca="false">ROUND(D472*S472,2)</f>
        <v>0</v>
      </c>
      <c r="X472" s="53" t="n">
        <f aca="false">ROUND(D472*T472,2)</f>
        <v>0</v>
      </c>
      <c r="Y472" s="50"/>
    </row>
    <row r="473" customFormat="false" ht="15.75" hidden="false" customHeight="false" outlineLevel="0" collapsed="false">
      <c r="A473" s="46" t="s">
        <v>54</v>
      </c>
      <c r="B473" s="47"/>
      <c r="C473" s="48"/>
      <c r="D473" s="49"/>
      <c r="E473" s="49"/>
      <c r="F473" s="50" t="n">
        <f aca="false">ROUND(E473*ROUND(D473,2),2)</f>
        <v>0</v>
      </c>
      <c r="G473" s="51" t="s">
        <v>52</v>
      </c>
      <c r="H473" s="52" t="n">
        <f aca="false">KoeffForPrice</f>
        <v>0</v>
      </c>
      <c r="I473" s="53" t="n">
        <f aca="false">ROUND(E473*H473,2)</f>
        <v>0</v>
      </c>
      <c r="J473" s="50" t="n">
        <f aca="false">ROUND(I473*ROUND(D473,2),2)</f>
        <v>0</v>
      </c>
      <c r="L473" s="32"/>
      <c r="P473" s="2" t="s">
        <v>53</v>
      </c>
      <c r="S473" s="54"/>
      <c r="T473" s="55"/>
      <c r="U473" s="56"/>
      <c r="V473" s="53"/>
      <c r="W473" s="53" t="n">
        <f aca="false">ROUND(D473*S473,2)</f>
        <v>0</v>
      </c>
      <c r="X473" s="53" t="n">
        <f aca="false">ROUND(D473*T473,2)</f>
        <v>0</v>
      </c>
      <c r="Y473" s="50"/>
    </row>
    <row r="474" customFormat="false" ht="15.75" hidden="false" customHeight="false" outlineLevel="0" collapsed="false">
      <c r="A474" s="46" t="s">
        <v>55</v>
      </c>
      <c r="B474" s="47"/>
      <c r="C474" s="48"/>
      <c r="D474" s="49"/>
      <c r="E474" s="49"/>
      <c r="F474" s="50" t="n">
        <f aca="false">ROUND(E474*ROUND(D474,2),2)</f>
        <v>0</v>
      </c>
      <c r="G474" s="51" t="s">
        <v>52</v>
      </c>
      <c r="H474" s="52" t="n">
        <f aca="false">KoeffForPrice</f>
        <v>0</v>
      </c>
      <c r="I474" s="53" t="n">
        <f aca="false">ROUND(E474*H474,2)</f>
        <v>0</v>
      </c>
      <c r="J474" s="50" t="n">
        <f aca="false">ROUND(I474*ROUND(D474,2),2)</f>
        <v>0</v>
      </c>
      <c r="L474" s="32"/>
      <c r="P474" s="2" t="s">
        <v>53</v>
      </c>
      <c r="S474" s="54"/>
      <c r="T474" s="55"/>
      <c r="U474" s="56"/>
      <c r="V474" s="53"/>
      <c r="W474" s="53" t="n">
        <f aca="false">ROUND(D474*S474,2)</f>
        <v>0</v>
      </c>
      <c r="X474" s="53" t="n">
        <f aca="false">ROUND(D474*T474,2)</f>
        <v>0</v>
      </c>
      <c r="Y474" s="50"/>
    </row>
    <row r="475" customFormat="false" ht="15.75" hidden="false" customHeight="false" outlineLevel="0" collapsed="false">
      <c r="A475" s="46" t="s">
        <v>56</v>
      </c>
      <c r="B475" s="47"/>
      <c r="C475" s="48"/>
      <c r="D475" s="49"/>
      <c r="E475" s="49"/>
      <c r="F475" s="50" t="n">
        <f aca="false">ROUND(E475*ROUND(D475,2),2)</f>
        <v>0</v>
      </c>
      <c r="G475" s="51" t="s">
        <v>52</v>
      </c>
      <c r="H475" s="52" t="n">
        <f aca="false">KoeffForPrice</f>
        <v>0</v>
      </c>
      <c r="I475" s="53" t="n">
        <f aca="false">ROUND(E475*H475,2)</f>
        <v>0</v>
      </c>
      <c r="J475" s="50" t="n">
        <f aca="false">ROUND(I475*ROUND(D475,2),2)</f>
        <v>0</v>
      </c>
      <c r="L475" s="32"/>
      <c r="P475" s="2" t="s">
        <v>53</v>
      </c>
      <c r="S475" s="54"/>
      <c r="T475" s="55"/>
      <c r="U475" s="56"/>
      <c r="V475" s="53"/>
      <c r="W475" s="53" t="n">
        <f aca="false">ROUND(D475*S475,2)</f>
        <v>0</v>
      </c>
      <c r="X475" s="53" t="n">
        <f aca="false">ROUND(D475*T475,2)</f>
        <v>0</v>
      </c>
      <c r="Y475" s="50"/>
    </row>
    <row r="476" customFormat="false" ht="15.75" hidden="false" customHeight="false" outlineLevel="0" collapsed="false">
      <c r="A476" s="46" t="s">
        <v>57</v>
      </c>
      <c r="B476" s="47"/>
      <c r="C476" s="48"/>
      <c r="D476" s="49"/>
      <c r="E476" s="49"/>
      <c r="F476" s="50" t="n">
        <f aca="false">ROUND(E476*ROUND(D476,2),2)</f>
        <v>0</v>
      </c>
      <c r="G476" s="51" t="s">
        <v>52</v>
      </c>
      <c r="H476" s="52" t="n">
        <f aca="false">KoeffForPrice</f>
        <v>0</v>
      </c>
      <c r="I476" s="53" t="n">
        <f aca="false">ROUND(E476*H476,2)</f>
        <v>0</v>
      </c>
      <c r="J476" s="50" t="n">
        <f aca="false">ROUND(I476*ROUND(D476,2),2)</f>
        <v>0</v>
      </c>
      <c r="L476" s="32"/>
      <c r="P476" s="2" t="s">
        <v>53</v>
      </c>
      <c r="S476" s="54"/>
      <c r="T476" s="55"/>
      <c r="U476" s="56"/>
      <c r="V476" s="53"/>
      <c r="W476" s="53" t="n">
        <f aca="false">ROUND(D476*S476,2)</f>
        <v>0</v>
      </c>
      <c r="X476" s="53" t="n">
        <f aca="false">ROUND(D476*T476,2)</f>
        <v>0</v>
      </c>
      <c r="Y476" s="50"/>
    </row>
    <row r="477" customFormat="false" ht="15.75" hidden="false" customHeight="false" outlineLevel="0" collapsed="false">
      <c r="A477" s="46" t="s">
        <v>58</v>
      </c>
      <c r="B477" s="47"/>
      <c r="C477" s="48"/>
      <c r="D477" s="49"/>
      <c r="E477" s="49"/>
      <c r="F477" s="50" t="n">
        <f aca="false">ROUND(E477*ROUND(D477,2),2)</f>
        <v>0</v>
      </c>
      <c r="G477" s="51" t="s">
        <v>52</v>
      </c>
      <c r="H477" s="52" t="n">
        <f aca="false">KoeffForPrice</f>
        <v>0</v>
      </c>
      <c r="I477" s="53" t="n">
        <f aca="false">ROUND(E477*H477,2)</f>
        <v>0</v>
      </c>
      <c r="J477" s="50" t="n">
        <f aca="false">ROUND(I477*ROUND(D477,2),2)</f>
        <v>0</v>
      </c>
      <c r="L477" s="32"/>
      <c r="P477" s="2" t="s">
        <v>53</v>
      </c>
      <c r="S477" s="54"/>
      <c r="T477" s="55"/>
      <c r="U477" s="56"/>
      <c r="V477" s="53"/>
      <c r="W477" s="53" t="n">
        <f aca="false">ROUND(D477*S477,2)</f>
        <v>0</v>
      </c>
      <c r="X477" s="53" t="n">
        <f aca="false">ROUND(D477*T477,2)</f>
        <v>0</v>
      </c>
      <c r="Y477" s="50"/>
    </row>
    <row r="478" customFormat="false" ht="15.75" hidden="false" customHeight="false" outlineLevel="0" collapsed="false">
      <c r="A478" s="46" t="s">
        <v>59</v>
      </c>
      <c r="B478" s="47"/>
      <c r="C478" s="48"/>
      <c r="D478" s="49"/>
      <c r="E478" s="49"/>
      <c r="F478" s="50" t="n">
        <f aca="false">ROUND(E478*ROUND(D478,2),2)</f>
        <v>0</v>
      </c>
      <c r="G478" s="51" t="s">
        <v>52</v>
      </c>
      <c r="H478" s="52" t="n">
        <f aca="false">KoeffForPrice</f>
        <v>0</v>
      </c>
      <c r="I478" s="53" t="n">
        <f aca="false">ROUND(E478*H478,2)</f>
        <v>0</v>
      </c>
      <c r="J478" s="50" t="n">
        <f aca="false">ROUND(I478*ROUND(D478,2),2)</f>
        <v>0</v>
      </c>
      <c r="L478" s="32"/>
      <c r="P478" s="2" t="s">
        <v>53</v>
      </c>
      <c r="S478" s="54"/>
      <c r="T478" s="55"/>
      <c r="U478" s="56"/>
      <c r="V478" s="53"/>
      <c r="W478" s="53" t="n">
        <f aca="false">ROUND(D478*S478,2)</f>
        <v>0</v>
      </c>
      <c r="X478" s="53" t="n">
        <f aca="false">ROUND(D478*T478,2)</f>
        <v>0</v>
      </c>
      <c r="Y478" s="50"/>
    </row>
    <row r="479" customFormat="false" ht="15.75" hidden="false" customHeight="false" outlineLevel="0" collapsed="false">
      <c r="A479" s="46" t="s">
        <v>60</v>
      </c>
      <c r="B479" s="47"/>
      <c r="C479" s="48"/>
      <c r="D479" s="49"/>
      <c r="E479" s="49"/>
      <c r="F479" s="50" t="n">
        <f aca="false">ROUND(E479*ROUND(D479,2),2)</f>
        <v>0</v>
      </c>
      <c r="G479" s="51" t="s">
        <v>52</v>
      </c>
      <c r="H479" s="52" t="n">
        <f aca="false">KoeffForPrice</f>
        <v>0</v>
      </c>
      <c r="I479" s="53" t="n">
        <f aca="false">ROUND(E479*H479,2)</f>
        <v>0</v>
      </c>
      <c r="J479" s="50" t="n">
        <f aca="false">ROUND(I479*ROUND(D479,2),2)</f>
        <v>0</v>
      </c>
      <c r="L479" s="32"/>
      <c r="P479" s="2" t="s">
        <v>53</v>
      </c>
      <c r="S479" s="54"/>
      <c r="T479" s="55"/>
      <c r="U479" s="56"/>
      <c r="V479" s="53"/>
      <c r="W479" s="53" t="n">
        <f aca="false">ROUND(D479*S479,2)</f>
        <v>0</v>
      </c>
      <c r="X479" s="53" t="n">
        <f aca="false">ROUND(D479*T479,2)</f>
        <v>0</v>
      </c>
      <c r="Y479" s="50"/>
    </row>
    <row r="480" customFormat="false" ht="15.75" hidden="false" customHeight="false" outlineLevel="0" collapsed="false">
      <c r="A480" s="46" t="s">
        <v>61</v>
      </c>
      <c r="B480" s="47"/>
      <c r="C480" s="48"/>
      <c r="D480" s="49"/>
      <c r="E480" s="49"/>
      <c r="F480" s="50" t="n">
        <f aca="false">ROUND(E480*ROUND(D480,2),2)</f>
        <v>0</v>
      </c>
      <c r="G480" s="51" t="s">
        <v>52</v>
      </c>
      <c r="H480" s="52" t="n">
        <f aca="false">KoeffForPrice</f>
        <v>0</v>
      </c>
      <c r="I480" s="53" t="n">
        <f aca="false">ROUND(E480*H480,2)</f>
        <v>0</v>
      </c>
      <c r="J480" s="50" t="n">
        <f aca="false">ROUND(I480*ROUND(D480,2),2)</f>
        <v>0</v>
      </c>
      <c r="L480" s="32"/>
      <c r="P480" s="2" t="s">
        <v>53</v>
      </c>
      <c r="S480" s="54"/>
      <c r="T480" s="55"/>
      <c r="U480" s="56"/>
      <c r="V480" s="53"/>
      <c r="W480" s="53" t="n">
        <f aca="false">ROUND(D480*S480,2)</f>
        <v>0</v>
      </c>
      <c r="X480" s="53" t="n">
        <f aca="false">ROUND(D480*T480,2)</f>
        <v>0</v>
      </c>
      <c r="Y480" s="50"/>
    </row>
    <row r="481" customFormat="false" ht="15.75" hidden="false" customHeight="false" outlineLevel="0" collapsed="false">
      <c r="A481" s="46" t="s">
        <v>62</v>
      </c>
      <c r="B481" s="47"/>
      <c r="C481" s="48"/>
      <c r="D481" s="49"/>
      <c r="E481" s="49"/>
      <c r="F481" s="50" t="n">
        <f aca="false">ROUND(E481*ROUND(D481,2),2)</f>
        <v>0</v>
      </c>
      <c r="G481" s="51" t="s">
        <v>52</v>
      </c>
      <c r="H481" s="52" t="n">
        <f aca="false">KoeffForPrice</f>
        <v>0</v>
      </c>
      <c r="I481" s="53" t="n">
        <f aca="false">ROUND(E481*H481,2)</f>
        <v>0</v>
      </c>
      <c r="J481" s="50" t="n">
        <f aca="false">ROUND(I481*ROUND(D481,2),2)</f>
        <v>0</v>
      </c>
      <c r="L481" s="32"/>
      <c r="P481" s="2" t="s">
        <v>53</v>
      </c>
      <c r="S481" s="54"/>
      <c r="T481" s="55"/>
      <c r="U481" s="56"/>
      <c r="V481" s="53"/>
      <c r="W481" s="53" t="n">
        <f aca="false">ROUND(D481*S481,2)</f>
        <v>0</v>
      </c>
      <c r="X481" s="53" t="n">
        <f aca="false">ROUND(D481*T481,2)</f>
        <v>0</v>
      </c>
      <c r="Y481" s="50"/>
    </row>
    <row r="482" customFormat="false" ht="15.75" hidden="false" customHeight="false" outlineLevel="0" collapsed="false">
      <c r="A482" s="46" t="s">
        <v>63</v>
      </c>
      <c r="B482" s="47"/>
      <c r="C482" s="48"/>
      <c r="D482" s="49"/>
      <c r="E482" s="49"/>
      <c r="F482" s="50" t="n">
        <f aca="false">ROUND(E482*ROUND(D482,2),2)</f>
        <v>0</v>
      </c>
      <c r="G482" s="51" t="s">
        <v>52</v>
      </c>
      <c r="H482" s="52" t="n">
        <f aca="false">KoeffForPrice</f>
        <v>0</v>
      </c>
      <c r="I482" s="53" t="n">
        <f aca="false">ROUND(E482*H482,2)</f>
        <v>0</v>
      </c>
      <c r="J482" s="50" t="n">
        <f aca="false">ROUND(I482*ROUND(D482,2),2)</f>
        <v>0</v>
      </c>
      <c r="L482" s="32"/>
      <c r="P482" s="2" t="s">
        <v>53</v>
      </c>
      <c r="S482" s="54"/>
      <c r="T482" s="55"/>
      <c r="U482" s="56"/>
      <c r="V482" s="53"/>
      <c r="W482" s="53" t="n">
        <f aca="false">ROUND(D482*S482,2)</f>
        <v>0</v>
      </c>
      <c r="X482" s="53" t="n">
        <f aca="false">ROUND(D482*T482,2)</f>
        <v>0</v>
      </c>
      <c r="Y482" s="50"/>
    </row>
    <row r="483" customFormat="false" ht="15.75" hidden="false" customHeight="false" outlineLevel="0" collapsed="false">
      <c r="A483" s="46" t="s">
        <v>64</v>
      </c>
      <c r="B483" s="47"/>
      <c r="C483" s="48"/>
      <c r="D483" s="49"/>
      <c r="E483" s="49"/>
      <c r="F483" s="50" t="n">
        <f aca="false">ROUND(E483*ROUND(D483,2),2)</f>
        <v>0</v>
      </c>
      <c r="G483" s="51" t="s">
        <v>52</v>
      </c>
      <c r="H483" s="52" t="n">
        <f aca="false">KoeffForPrice</f>
        <v>0</v>
      </c>
      <c r="I483" s="53" t="n">
        <f aca="false">ROUND(E483*H483,2)</f>
        <v>0</v>
      </c>
      <c r="J483" s="50" t="n">
        <f aca="false">ROUND(I483*ROUND(D483,2),2)</f>
        <v>0</v>
      </c>
      <c r="L483" s="32"/>
      <c r="P483" s="2" t="s">
        <v>53</v>
      </c>
      <c r="S483" s="54"/>
      <c r="T483" s="55"/>
      <c r="U483" s="56"/>
      <c r="V483" s="53"/>
      <c r="W483" s="53" t="n">
        <f aca="false">ROUND(D483*S483,2)</f>
        <v>0</v>
      </c>
      <c r="X483" s="53" t="n">
        <f aca="false">ROUND(D483*T483,2)</f>
        <v>0</v>
      </c>
      <c r="Y483" s="50"/>
    </row>
    <row r="484" customFormat="false" ht="15.75" hidden="false" customHeight="false" outlineLevel="0" collapsed="false">
      <c r="A484" s="46" t="s">
        <v>65</v>
      </c>
      <c r="B484" s="47"/>
      <c r="C484" s="48"/>
      <c r="D484" s="49"/>
      <c r="E484" s="49"/>
      <c r="F484" s="50" t="n">
        <f aca="false">ROUND(E484*ROUND(D484,2),2)</f>
        <v>0</v>
      </c>
      <c r="G484" s="51" t="s">
        <v>52</v>
      </c>
      <c r="H484" s="52" t="n">
        <f aca="false">KoeffForPrice</f>
        <v>0</v>
      </c>
      <c r="I484" s="53" t="n">
        <f aca="false">ROUND(E484*H484,2)</f>
        <v>0</v>
      </c>
      <c r="J484" s="50" t="n">
        <f aca="false">ROUND(I484*ROUND(D484,2),2)</f>
        <v>0</v>
      </c>
      <c r="L484" s="32"/>
      <c r="P484" s="2" t="s">
        <v>53</v>
      </c>
      <c r="S484" s="54"/>
      <c r="T484" s="55"/>
      <c r="U484" s="56"/>
      <c r="V484" s="53"/>
      <c r="W484" s="53" t="n">
        <f aca="false">ROUND(D484*S484,2)</f>
        <v>0</v>
      </c>
      <c r="X484" s="53" t="n">
        <f aca="false">ROUND(D484*T484,2)</f>
        <v>0</v>
      </c>
      <c r="Y484" s="50"/>
    </row>
    <row r="485" customFormat="false" ht="15.75" hidden="false" customHeight="false" outlineLevel="0" collapsed="false">
      <c r="A485" s="46" t="s">
        <v>66</v>
      </c>
      <c r="B485" s="47"/>
      <c r="C485" s="48"/>
      <c r="D485" s="49"/>
      <c r="E485" s="49"/>
      <c r="F485" s="50" t="n">
        <f aca="false">ROUND(E485*ROUND(D485,2),2)</f>
        <v>0</v>
      </c>
      <c r="G485" s="51" t="s">
        <v>52</v>
      </c>
      <c r="H485" s="52" t="n">
        <f aca="false">KoeffForPrice</f>
        <v>0</v>
      </c>
      <c r="I485" s="53" t="n">
        <f aca="false">ROUND(E485*H485,2)</f>
        <v>0</v>
      </c>
      <c r="J485" s="50" t="n">
        <f aca="false">ROUND(I485*ROUND(D485,2),2)</f>
        <v>0</v>
      </c>
      <c r="L485" s="32"/>
      <c r="P485" s="2" t="s">
        <v>53</v>
      </c>
      <c r="S485" s="54"/>
      <c r="T485" s="55"/>
      <c r="U485" s="56"/>
      <c r="V485" s="53"/>
      <c r="W485" s="53" t="n">
        <f aca="false">ROUND(D485*S485,2)</f>
        <v>0</v>
      </c>
      <c r="X485" s="53" t="n">
        <f aca="false">ROUND(D485*T485,2)</f>
        <v>0</v>
      </c>
      <c r="Y485" s="50"/>
    </row>
    <row r="486" customFormat="false" ht="15.75" hidden="false" customHeight="false" outlineLevel="0" collapsed="false">
      <c r="A486" s="46" t="s">
        <v>67</v>
      </c>
      <c r="B486" s="47"/>
      <c r="C486" s="48"/>
      <c r="D486" s="49"/>
      <c r="E486" s="49"/>
      <c r="F486" s="50" t="n">
        <f aca="false">ROUND(E486*ROUND(D486,2),2)</f>
        <v>0</v>
      </c>
      <c r="G486" s="51" t="s">
        <v>52</v>
      </c>
      <c r="H486" s="52" t="n">
        <f aca="false">KoeffForPrice</f>
        <v>0</v>
      </c>
      <c r="I486" s="53" t="n">
        <f aca="false">ROUND(E486*H486,2)</f>
        <v>0</v>
      </c>
      <c r="J486" s="50" t="n">
        <f aca="false">ROUND(I486*ROUND(D486,2),2)</f>
        <v>0</v>
      </c>
      <c r="L486" s="32"/>
      <c r="P486" s="2" t="s">
        <v>53</v>
      </c>
      <c r="S486" s="54"/>
      <c r="T486" s="55"/>
      <c r="U486" s="56"/>
      <c r="V486" s="53"/>
      <c r="W486" s="53" t="n">
        <f aca="false">ROUND(D486*S486,2)</f>
        <v>0</v>
      </c>
      <c r="X486" s="53" t="n">
        <f aca="false">ROUND(D486*T486,2)</f>
        <v>0</v>
      </c>
      <c r="Y486" s="50"/>
    </row>
    <row r="487" customFormat="false" ht="15.75" hidden="true" customHeight="false" outlineLevel="0" collapsed="false">
      <c r="A487" s="57"/>
      <c r="B487" s="58"/>
      <c r="C487" s="58"/>
      <c r="D487" s="58"/>
      <c r="E487" s="58"/>
      <c r="F487" s="59"/>
      <c r="G487" s="60"/>
      <c r="H487" s="58"/>
      <c r="I487" s="58"/>
      <c r="J487" s="61"/>
      <c r="L487" s="32"/>
      <c r="P487" s="2" t="s">
        <v>68</v>
      </c>
      <c r="S487" s="62"/>
      <c r="T487" s="63"/>
      <c r="U487" s="63"/>
      <c r="V487" s="63"/>
      <c r="W487" s="63"/>
      <c r="X487" s="63"/>
      <c r="Y487" s="64"/>
    </row>
    <row r="488" customFormat="false" ht="15.75" hidden="false" customHeight="false" outlineLevel="0" collapsed="false">
      <c r="A488" s="65" t="s">
        <v>69</v>
      </c>
      <c r="B488" s="66"/>
      <c r="C488" s="66"/>
      <c r="D488" s="66"/>
      <c r="E488" s="66"/>
      <c r="F488" s="67" t="n">
        <f aca="false">SUM(F471:F487)</f>
        <v>0</v>
      </c>
      <c r="G488" s="68"/>
      <c r="H488" s="65" t="s">
        <v>69</v>
      </c>
      <c r="I488" s="66"/>
      <c r="J488" s="67" t="n">
        <f aca="false">SUM(J471:J487)</f>
        <v>0</v>
      </c>
      <c r="L488" s="32"/>
      <c r="P488" s="2" t="s">
        <v>70</v>
      </c>
      <c r="S488" s="69"/>
      <c r="T488" s="69"/>
      <c r="U488" s="69"/>
      <c r="V488" s="69"/>
      <c r="W488" s="70" t="n">
        <f aca="false">SUM(W471:W487)</f>
        <v>0</v>
      </c>
      <c r="X488" s="70" t="n">
        <f aca="false">SUM(X471:X487)</f>
        <v>0</v>
      </c>
      <c r="Y488" s="70" t="n">
        <f aca="false">SUM(Y471:Y487)</f>
        <v>0</v>
      </c>
    </row>
    <row r="489" customFormat="false" ht="15.75" hidden="false" customHeight="false" outlineLevel="0" collapsed="false">
      <c r="A489" s="71" t="s">
        <v>71</v>
      </c>
      <c r="B489" s="72"/>
      <c r="C489" s="72"/>
      <c r="D489" s="72"/>
      <c r="E489" s="72"/>
      <c r="F489" s="73" t="n">
        <f aca="false">SUMIF(P471:P487,"pr",F471:F487)</f>
        <v>0</v>
      </c>
      <c r="G489" s="74"/>
      <c r="H489" s="71" t="s">
        <v>71</v>
      </c>
      <c r="I489" s="72"/>
      <c r="J489" s="73" t="n">
        <f aca="false">SUMIF(P471:P487,"pr",J471:J487)</f>
        <v>0</v>
      </c>
      <c r="L489" s="32"/>
      <c r="P489" s="2" t="s">
        <v>72</v>
      </c>
    </row>
    <row r="490" customFormat="false" ht="15.75" hidden="false" customHeight="false" outlineLevel="0" collapsed="false">
      <c r="A490" s="71" t="s">
        <v>73</v>
      </c>
      <c r="B490" s="72"/>
      <c r="C490" s="72"/>
      <c r="D490" s="72"/>
      <c r="E490" s="72"/>
      <c r="F490" s="73" t="n">
        <f aca="false">SUMIF(P471:P487,"mat",F471:F487)+SUMIF(P471:P487,"meh",F471:F487)</f>
        <v>0</v>
      </c>
      <c r="G490" s="74"/>
      <c r="H490" s="71" t="s">
        <v>73</v>
      </c>
      <c r="I490" s="72"/>
      <c r="J490" s="73" t="n">
        <f aca="false">SUMIF(P471:P487,"mat",J471:J487)+SUMIF(P471:P487,"meh",J471:J487)</f>
        <v>0</v>
      </c>
      <c r="L490" s="32"/>
      <c r="P490" s="2" t="s">
        <v>74</v>
      </c>
    </row>
    <row r="491" customFormat="false" ht="15.75" hidden="false" customHeight="false" outlineLevel="0" collapsed="false">
      <c r="A491" s="29"/>
      <c r="B491" s="29"/>
      <c r="C491" s="29"/>
      <c r="D491" s="29"/>
      <c r="E491" s="29"/>
      <c r="F491" s="29"/>
      <c r="G491" s="75"/>
      <c r="H491" s="29"/>
      <c r="I491" s="29"/>
      <c r="J491" s="76"/>
      <c r="L491" s="32"/>
      <c r="P491" s="2" t="s">
        <v>47</v>
      </c>
    </row>
    <row r="492" customFormat="false" ht="15.75" hidden="false" customHeight="false" outlineLevel="0" collapsed="false">
      <c r="A492" s="33" t="n">
        <v>23</v>
      </c>
      <c r="B492" s="34" t="s">
        <v>48</v>
      </c>
      <c r="C492" s="35"/>
      <c r="D492" s="35"/>
      <c r="E492" s="35"/>
      <c r="F492" s="35"/>
      <c r="G492" s="36"/>
      <c r="H492" s="35"/>
      <c r="I492" s="35"/>
      <c r="J492" s="35"/>
      <c r="L492" s="32"/>
      <c r="P492" s="2" t="s">
        <v>49</v>
      </c>
      <c r="S492" s="37"/>
      <c r="T492" s="37"/>
      <c r="U492" s="37"/>
      <c r="V492" s="37"/>
      <c r="W492" s="37"/>
      <c r="X492" s="37"/>
      <c r="Y492" s="37"/>
    </row>
    <row r="493" customFormat="false" ht="15.75" hidden="true" customHeight="false" outlineLevel="0" collapsed="false">
      <c r="A493" s="38"/>
      <c r="B493" s="39"/>
      <c r="C493" s="39"/>
      <c r="D493" s="39"/>
      <c r="E493" s="39"/>
      <c r="F493" s="40"/>
      <c r="G493" s="41"/>
      <c r="H493" s="39"/>
      <c r="I493" s="39"/>
      <c r="J493" s="42"/>
      <c r="L493" s="32"/>
      <c r="P493" s="2" t="s">
        <v>50</v>
      </c>
      <c r="S493" s="43"/>
      <c r="T493" s="44"/>
      <c r="U493" s="44"/>
      <c r="V493" s="44"/>
      <c r="W493" s="44"/>
      <c r="X493" s="44"/>
      <c r="Y493" s="45"/>
    </row>
    <row r="494" customFormat="false" ht="15.75" hidden="false" customHeight="false" outlineLevel="0" collapsed="false">
      <c r="A494" s="46" t="s">
        <v>51</v>
      </c>
      <c r="B494" s="47"/>
      <c r="C494" s="48"/>
      <c r="D494" s="49"/>
      <c r="E494" s="49"/>
      <c r="F494" s="50" t="n">
        <f aca="false">ROUND(E494*ROUND(D494,2),2)</f>
        <v>0</v>
      </c>
      <c r="G494" s="51" t="s">
        <v>52</v>
      </c>
      <c r="H494" s="52" t="n">
        <f aca="false">KoeffForPrice</f>
        <v>0</v>
      </c>
      <c r="I494" s="53" t="n">
        <f aca="false">ROUND(E494*H494,2)</f>
        <v>0</v>
      </c>
      <c r="J494" s="50" t="n">
        <f aca="false">ROUND(I494*ROUND(D494,2),2)</f>
        <v>0</v>
      </c>
      <c r="L494" s="32"/>
      <c r="P494" s="2" t="s">
        <v>53</v>
      </c>
      <c r="S494" s="54"/>
      <c r="T494" s="55"/>
      <c r="U494" s="56"/>
      <c r="V494" s="53"/>
      <c r="W494" s="53" t="n">
        <f aca="false">ROUND(D494*S494,2)</f>
        <v>0</v>
      </c>
      <c r="X494" s="53" t="n">
        <f aca="false">ROUND(D494*T494,2)</f>
        <v>0</v>
      </c>
      <c r="Y494" s="50"/>
    </row>
    <row r="495" customFormat="false" ht="15.75" hidden="false" customHeight="false" outlineLevel="0" collapsed="false">
      <c r="A495" s="46" t="s">
        <v>54</v>
      </c>
      <c r="B495" s="47"/>
      <c r="C495" s="48"/>
      <c r="D495" s="49"/>
      <c r="E495" s="49"/>
      <c r="F495" s="50" t="n">
        <f aca="false">ROUND(E495*ROUND(D495,2),2)</f>
        <v>0</v>
      </c>
      <c r="G495" s="51" t="s">
        <v>52</v>
      </c>
      <c r="H495" s="52" t="n">
        <f aca="false">KoeffForPrice</f>
        <v>0</v>
      </c>
      <c r="I495" s="53" t="n">
        <f aca="false">ROUND(E495*H495,2)</f>
        <v>0</v>
      </c>
      <c r="J495" s="50" t="n">
        <f aca="false">ROUND(I495*ROUND(D495,2),2)</f>
        <v>0</v>
      </c>
      <c r="L495" s="32"/>
      <c r="P495" s="2" t="s">
        <v>53</v>
      </c>
      <c r="S495" s="54"/>
      <c r="T495" s="55"/>
      <c r="U495" s="56"/>
      <c r="V495" s="53"/>
      <c r="W495" s="53" t="n">
        <f aca="false">ROUND(D495*S495,2)</f>
        <v>0</v>
      </c>
      <c r="X495" s="53" t="n">
        <f aca="false">ROUND(D495*T495,2)</f>
        <v>0</v>
      </c>
      <c r="Y495" s="50"/>
    </row>
    <row r="496" customFormat="false" ht="15.75" hidden="false" customHeight="false" outlineLevel="0" collapsed="false">
      <c r="A496" s="46" t="s">
        <v>55</v>
      </c>
      <c r="B496" s="47"/>
      <c r="C496" s="48"/>
      <c r="D496" s="49"/>
      <c r="E496" s="49"/>
      <c r="F496" s="50" t="n">
        <f aca="false">ROUND(E496*ROUND(D496,2),2)</f>
        <v>0</v>
      </c>
      <c r="G496" s="51" t="s">
        <v>52</v>
      </c>
      <c r="H496" s="52" t="n">
        <f aca="false">KoeffForPrice</f>
        <v>0</v>
      </c>
      <c r="I496" s="53" t="n">
        <f aca="false">ROUND(E496*H496,2)</f>
        <v>0</v>
      </c>
      <c r="J496" s="50" t="n">
        <f aca="false">ROUND(I496*ROUND(D496,2),2)</f>
        <v>0</v>
      </c>
      <c r="L496" s="32"/>
      <c r="P496" s="2" t="s">
        <v>53</v>
      </c>
      <c r="S496" s="54"/>
      <c r="T496" s="55"/>
      <c r="U496" s="56"/>
      <c r="V496" s="53"/>
      <c r="W496" s="53" t="n">
        <f aca="false">ROUND(D496*S496,2)</f>
        <v>0</v>
      </c>
      <c r="X496" s="53" t="n">
        <f aca="false">ROUND(D496*T496,2)</f>
        <v>0</v>
      </c>
      <c r="Y496" s="50"/>
    </row>
    <row r="497" customFormat="false" ht="15.75" hidden="false" customHeight="false" outlineLevel="0" collapsed="false">
      <c r="A497" s="46" t="s">
        <v>56</v>
      </c>
      <c r="B497" s="47"/>
      <c r="C497" s="48"/>
      <c r="D497" s="49"/>
      <c r="E497" s="49"/>
      <c r="F497" s="50" t="n">
        <f aca="false">ROUND(E497*ROUND(D497,2),2)</f>
        <v>0</v>
      </c>
      <c r="G497" s="51" t="s">
        <v>52</v>
      </c>
      <c r="H497" s="52" t="n">
        <f aca="false">KoeffForPrice</f>
        <v>0</v>
      </c>
      <c r="I497" s="53" t="n">
        <f aca="false">ROUND(E497*H497,2)</f>
        <v>0</v>
      </c>
      <c r="J497" s="50" t="n">
        <f aca="false">ROUND(I497*ROUND(D497,2),2)</f>
        <v>0</v>
      </c>
      <c r="L497" s="32"/>
      <c r="P497" s="2" t="s">
        <v>53</v>
      </c>
      <c r="S497" s="54"/>
      <c r="T497" s="55"/>
      <c r="U497" s="56"/>
      <c r="V497" s="53"/>
      <c r="W497" s="53" t="n">
        <f aca="false">ROUND(D497*S497,2)</f>
        <v>0</v>
      </c>
      <c r="X497" s="53" t="n">
        <f aca="false">ROUND(D497*T497,2)</f>
        <v>0</v>
      </c>
      <c r="Y497" s="50"/>
    </row>
    <row r="498" customFormat="false" ht="15.75" hidden="false" customHeight="false" outlineLevel="0" collapsed="false">
      <c r="A498" s="46" t="s">
        <v>57</v>
      </c>
      <c r="B498" s="47"/>
      <c r="C498" s="48"/>
      <c r="D498" s="49"/>
      <c r="E498" s="49"/>
      <c r="F498" s="50" t="n">
        <f aca="false">ROUND(E498*ROUND(D498,2),2)</f>
        <v>0</v>
      </c>
      <c r="G498" s="51" t="s">
        <v>52</v>
      </c>
      <c r="H498" s="52" t="n">
        <f aca="false">KoeffForPrice</f>
        <v>0</v>
      </c>
      <c r="I498" s="53" t="n">
        <f aca="false">ROUND(E498*H498,2)</f>
        <v>0</v>
      </c>
      <c r="J498" s="50" t="n">
        <f aca="false">ROUND(I498*ROUND(D498,2),2)</f>
        <v>0</v>
      </c>
      <c r="L498" s="32"/>
      <c r="P498" s="2" t="s">
        <v>53</v>
      </c>
      <c r="S498" s="54"/>
      <c r="T498" s="55"/>
      <c r="U498" s="56"/>
      <c r="V498" s="53"/>
      <c r="W498" s="53" t="n">
        <f aca="false">ROUND(D498*S498,2)</f>
        <v>0</v>
      </c>
      <c r="X498" s="53" t="n">
        <f aca="false">ROUND(D498*T498,2)</f>
        <v>0</v>
      </c>
      <c r="Y498" s="50"/>
    </row>
    <row r="499" customFormat="false" ht="15.75" hidden="false" customHeight="false" outlineLevel="0" collapsed="false">
      <c r="A499" s="46" t="s">
        <v>58</v>
      </c>
      <c r="B499" s="47"/>
      <c r="C499" s="48"/>
      <c r="D499" s="49"/>
      <c r="E499" s="49"/>
      <c r="F499" s="50" t="n">
        <f aca="false">ROUND(E499*ROUND(D499,2),2)</f>
        <v>0</v>
      </c>
      <c r="G499" s="51" t="s">
        <v>52</v>
      </c>
      <c r="H499" s="52" t="n">
        <f aca="false">KoeffForPrice</f>
        <v>0</v>
      </c>
      <c r="I499" s="53" t="n">
        <f aca="false">ROUND(E499*H499,2)</f>
        <v>0</v>
      </c>
      <c r="J499" s="50" t="n">
        <f aca="false">ROUND(I499*ROUND(D499,2),2)</f>
        <v>0</v>
      </c>
      <c r="L499" s="32"/>
      <c r="P499" s="2" t="s">
        <v>53</v>
      </c>
      <c r="S499" s="54"/>
      <c r="T499" s="55"/>
      <c r="U499" s="56"/>
      <c r="V499" s="53"/>
      <c r="W499" s="53" t="n">
        <f aca="false">ROUND(D499*S499,2)</f>
        <v>0</v>
      </c>
      <c r="X499" s="53" t="n">
        <f aca="false">ROUND(D499*T499,2)</f>
        <v>0</v>
      </c>
      <c r="Y499" s="50"/>
    </row>
    <row r="500" customFormat="false" ht="15.75" hidden="false" customHeight="false" outlineLevel="0" collapsed="false">
      <c r="A500" s="46" t="s">
        <v>59</v>
      </c>
      <c r="B500" s="47"/>
      <c r="C500" s="48"/>
      <c r="D500" s="49"/>
      <c r="E500" s="49"/>
      <c r="F500" s="50" t="n">
        <f aca="false">ROUND(E500*ROUND(D500,2),2)</f>
        <v>0</v>
      </c>
      <c r="G500" s="51" t="s">
        <v>52</v>
      </c>
      <c r="H500" s="52" t="n">
        <f aca="false">KoeffForPrice</f>
        <v>0</v>
      </c>
      <c r="I500" s="53" t="n">
        <f aca="false">ROUND(E500*H500,2)</f>
        <v>0</v>
      </c>
      <c r="J500" s="50" t="n">
        <f aca="false">ROUND(I500*ROUND(D500,2),2)</f>
        <v>0</v>
      </c>
      <c r="L500" s="32"/>
      <c r="P500" s="2" t="s">
        <v>53</v>
      </c>
      <c r="S500" s="54"/>
      <c r="T500" s="55"/>
      <c r="U500" s="56"/>
      <c r="V500" s="53"/>
      <c r="W500" s="53" t="n">
        <f aca="false">ROUND(D500*S500,2)</f>
        <v>0</v>
      </c>
      <c r="X500" s="53" t="n">
        <f aca="false">ROUND(D500*T500,2)</f>
        <v>0</v>
      </c>
      <c r="Y500" s="50"/>
    </row>
    <row r="501" customFormat="false" ht="15.75" hidden="false" customHeight="false" outlineLevel="0" collapsed="false">
      <c r="A501" s="46" t="s">
        <v>60</v>
      </c>
      <c r="B501" s="47"/>
      <c r="C501" s="48"/>
      <c r="D501" s="49"/>
      <c r="E501" s="49"/>
      <c r="F501" s="50" t="n">
        <f aca="false">ROUND(E501*ROUND(D501,2),2)</f>
        <v>0</v>
      </c>
      <c r="G501" s="51" t="s">
        <v>52</v>
      </c>
      <c r="H501" s="52" t="n">
        <f aca="false">KoeffForPrice</f>
        <v>0</v>
      </c>
      <c r="I501" s="53" t="n">
        <f aca="false">ROUND(E501*H501,2)</f>
        <v>0</v>
      </c>
      <c r="J501" s="50" t="n">
        <f aca="false">ROUND(I501*ROUND(D501,2),2)</f>
        <v>0</v>
      </c>
      <c r="L501" s="32"/>
      <c r="P501" s="2" t="s">
        <v>53</v>
      </c>
      <c r="S501" s="54"/>
      <c r="T501" s="55"/>
      <c r="U501" s="56"/>
      <c r="V501" s="53"/>
      <c r="W501" s="53" t="n">
        <f aca="false">ROUND(D501*S501,2)</f>
        <v>0</v>
      </c>
      <c r="X501" s="53" t="n">
        <f aca="false">ROUND(D501*T501,2)</f>
        <v>0</v>
      </c>
      <c r="Y501" s="50"/>
    </row>
    <row r="502" customFormat="false" ht="15.75" hidden="false" customHeight="false" outlineLevel="0" collapsed="false">
      <c r="A502" s="46" t="s">
        <v>61</v>
      </c>
      <c r="B502" s="47"/>
      <c r="C502" s="48"/>
      <c r="D502" s="49"/>
      <c r="E502" s="49"/>
      <c r="F502" s="50" t="n">
        <f aca="false">ROUND(E502*ROUND(D502,2),2)</f>
        <v>0</v>
      </c>
      <c r="G502" s="51" t="s">
        <v>52</v>
      </c>
      <c r="H502" s="52" t="n">
        <f aca="false">KoeffForPrice</f>
        <v>0</v>
      </c>
      <c r="I502" s="53" t="n">
        <f aca="false">ROUND(E502*H502,2)</f>
        <v>0</v>
      </c>
      <c r="J502" s="50" t="n">
        <f aca="false">ROUND(I502*ROUND(D502,2),2)</f>
        <v>0</v>
      </c>
      <c r="L502" s="32"/>
      <c r="P502" s="2" t="s">
        <v>53</v>
      </c>
      <c r="S502" s="54"/>
      <c r="T502" s="55"/>
      <c r="U502" s="56"/>
      <c r="V502" s="53"/>
      <c r="W502" s="53" t="n">
        <f aca="false">ROUND(D502*S502,2)</f>
        <v>0</v>
      </c>
      <c r="X502" s="53" t="n">
        <f aca="false">ROUND(D502*T502,2)</f>
        <v>0</v>
      </c>
      <c r="Y502" s="50"/>
    </row>
    <row r="503" customFormat="false" ht="15.75" hidden="false" customHeight="false" outlineLevel="0" collapsed="false">
      <c r="A503" s="46" t="s">
        <v>62</v>
      </c>
      <c r="B503" s="47"/>
      <c r="C503" s="48"/>
      <c r="D503" s="49"/>
      <c r="E503" s="49"/>
      <c r="F503" s="50" t="n">
        <f aca="false">ROUND(E503*ROUND(D503,2),2)</f>
        <v>0</v>
      </c>
      <c r="G503" s="51" t="s">
        <v>52</v>
      </c>
      <c r="H503" s="52" t="n">
        <f aca="false">KoeffForPrice</f>
        <v>0</v>
      </c>
      <c r="I503" s="53" t="n">
        <f aca="false">ROUND(E503*H503,2)</f>
        <v>0</v>
      </c>
      <c r="J503" s="50" t="n">
        <f aca="false">ROUND(I503*ROUND(D503,2),2)</f>
        <v>0</v>
      </c>
      <c r="L503" s="32"/>
      <c r="P503" s="2" t="s">
        <v>53</v>
      </c>
      <c r="S503" s="54"/>
      <c r="T503" s="55"/>
      <c r="U503" s="56"/>
      <c r="V503" s="53"/>
      <c r="W503" s="53" t="n">
        <f aca="false">ROUND(D503*S503,2)</f>
        <v>0</v>
      </c>
      <c r="X503" s="53" t="n">
        <f aca="false">ROUND(D503*T503,2)</f>
        <v>0</v>
      </c>
      <c r="Y503" s="50"/>
    </row>
    <row r="504" customFormat="false" ht="15.75" hidden="false" customHeight="false" outlineLevel="0" collapsed="false">
      <c r="A504" s="46" t="s">
        <v>63</v>
      </c>
      <c r="B504" s="47"/>
      <c r="C504" s="48"/>
      <c r="D504" s="49"/>
      <c r="E504" s="49"/>
      <c r="F504" s="50" t="n">
        <f aca="false">ROUND(E504*ROUND(D504,2),2)</f>
        <v>0</v>
      </c>
      <c r="G504" s="51" t="s">
        <v>52</v>
      </c>
      <c r="H504" s="52" t="n">
        <f aca="false">KoeffForPrice</f>
        <v>0</v>
      </c>
      <c r="I504" s="53" t="n">
        <f aca="false">ROUND(E504*H504,2)</f>
        <v>0</v>
      </c>
      <c r="J504" s="50" t="n">
        <f aca="false">ROUND(I504*ROUND(D504,2),2)</f>
        <v>0</v>
      </c>
      <c r="L504" s="32"/>
      <c r="P504" s="2" t="s">
        <v>53</v>
      </c>
      <c r="S504" s="54"/>
      <c r="T504" s="55"/>
      <c r="U504" s="56"/>
      <c r="V504" s="53"/>
      <c r="W504" s="53" t="n">
        <f aca="false">ROUND(D504*S504,2)</f>
        <v>0</v>
      </c>
      <c r="X504" s="53" t="n">
        <f aca="false">ROUND(D504*T504,2)</f>
        <v>0</v>
      </c>
      <c r="Y504" s="50"/>
    </row>
    <row r="505" customFormat="false" ht="15.75" hidden="false" customHeight="false" outlineLevel="0" collapsed="false">
      <c r="A505" s="46" t="s">
        <v>64</v>
      </c>
      <c r="B505" s="47"/>
      <c r="C505" s="48"/>
      <c r="D505" s="49"/>
      <c r="E505" s="49"/>
      <c r="F505" s="50" t="n">
        <f aca="false">ROUND(E505*ROUND(D505,2),2)</f>
        <v>0</v>
      </c>
      <c r="G505" s="51" t="s">
        <v>52</v>
      </c>
      <c r="H505" s="52" t="n">
        <f aca="false">KoeffForPrice</f>
        <v>0</v>
      </c>
      <c r="I505" s="53" t="n">
        <f aca="false">ROUND(E505*H505,2)</f>
        <v>0</v>
      </c>
      <c r="J505" s="50" t="n">
        <f aca="false">ROUND(I505*ROUND(D505,2),2)</f>
        <v>0</v>
      </c>
      <c r="L505" s="32"/>
      <c r="P505" s="2" t="s">
        <v>53</v>
      </c>
      <c r="S505" s="54"/>
      <c r="T505" s="55"/>
      <c r="U505" s="56"/>
      <c r="V505" s="53"/>
      <c r="W505" s="53" t="n">
        <f aca="false">ROUND(D505*S505,2)</f>
        <v>0</v>
      </c>
      <c r="X505" s="53" t="n">
        <f aca="false">ROUND(D505*T505,2)</f>
        <v>0</v>
      </c>
      <c r="Y505" s="50"/>
    </row>
    <row r="506" customFormat="false" ht="15.75" hidden="false" customHeight="false" outlineLevel="0" collapsed="false">
      <c r="A506" s="46" t="s">
        <v>65</v>
      </c>
      <c r="B506" s="47"/>
      <c r="C506" s="48"/>
      <c r="D506" s="49"/>
      <c r="E506" s="49"/>
      <c r="F506" s="50" t="n">
        <f aca="false">ROUND(E506*ROUND(D506,2),2)</f>
        <v>0</v>
      </c>
      <c r="G506" s="51" t="s">
        <v>52</v>
      </c>
      <c r="H506" s="52" t="n">
        <f aca="false">KoeffForPrice</f>
        <v>0</v>
      </c>
      <c r="I506" s="53" t="n">
        <f aca="false">ROUND(E506*H506,2)</f>
        <v>0</v>
      </c>
      <c r="J506" s="50" t="n">
        <f aca="false">ROUND(I506*ROUND(D506,2),2)</f>
        <v>0</v>
      </c>
      <c r="L506" s="32"/>
      <c r="P506" s="2" t="s">
        <v>53</v>
      </c>
      <c r="S506" s="54"/>
      <c r="T506" s="55"/>
      <c r="U506" s="56"/>
      <c r="V506" s="53"/>
      <c r="W506" s="53" t="n">
        <f aca="false">ROUND(D506*S506,2)</f>
        <v>0</v>
      </c>
      <c r="X506" s="53" t="n">
        <f aca="false">ROUND(D506*T506,2)</f>
        <v>0</v>
      </c>
      <c r="Y506" s="50"/>
    </row>
    <row r="507" customFormat="false" ht="15.75" hidden="false" customHeight="false" outlineLevel="0" collapsed="false">
      <c r="A507" s="46" t="s">
        <v>66</v>
      </c>
      <c r="B507" s="47"/>
      <c r="C507" s="48"/>
      <c r="D507" s="49"/>
      <c r="E507" s="49"/>
      <c r="F507" s="50" t="n">
        <f aca="false">ROUND(E507*ROUND(D507,2),2)</f>
        <v>0</v>
      </c>
      <c r="G507" s="51" t="s">
        <v>52</v>
      </c>
      <c r="H507" s="52" t="n">
        <f aca="false">KoeffForPrice</f>
        <v>0</v>
      </c>
      <c r="I507" s="53" t="n">
        <f aca="false">ROUND(E507*H507,2)</f>
        <v>0</v>
      </c>
      <c r="J507" s="50" t="n">
        <f aca="false">ROUND(I507*ROUND(D507,2),2)</f>
        <v>0</v>
      </c>
      <c r="L507" s="32"/>
      <c r="P507" s="2" t="s">
        <v>53</v>
      </c>
      <c r="S507" s="54"/>
      <c r="T507" s="55"/>
      <c r="U507" s="56"/>
      <c r="V507" s="53"/>
      <c r="W507" s="53" t="n">
        <f aca="false">ROUND(D507*S507,2)</f>
        <v>0</v>
      </c>
      <c r="X507" s="53" t="n">
        <f aca="false">ROUND(D507*T507,2)</f>
        <v>0</v>
      </c>
      <c r="Y507" s="50"/>
    </row>
    <row r="508" customFormat="false" ht="15.75" hidden="false" customHeight="false" outlineLevel="0" collapsed="false">
      <c r="A508" s="46" t="s">
        <v>67</v>
      </c>
      <c r="B508" s="47"/>
      <c r="C508" s="48"/>
      <c r="D508" s="49"/>
      <c r="E508" s="49"/>
      <c r="F508" s="50" t="n">
        <f aca="false">ROUND(E508*ROUND(D508,2),2)</f>
        <v>0</v>
      </c>
      <c r="G508" s="51" t="s">
        <v>52</v>
      </c>
      <c r="H508" s="52" t="n">
        <f aca="false">KoeffForPrice</f>
        <v>0</v>
      </c>
      <c r="I508" s="53" t="n">
        <f aca="false">ROUND(E508*H508,2)</f>
        <v>0</v>
      </c>
      <c r="J508" s="50" t="n">
        <f aca="false">ROUND(I508*ROUND(D508,2),2)</f>
        <v>0</v>
      </c>
      <c r="L508" s="32"/>
      <c r="P508" s="2" t="s">
        <v>53</v>
      </c>
      <c r="S508" s="54"/>
      <c r="T508" s="55"/>
      <c r="U508" s="56"/>
      <c r="V508" s="53"/>
      <c r="W508" s="53" t="n">
        <f aca="false">ROUND(D508*S508,2)</f>
        <v>0</v>
      </c>
      <c r="X508" s="53" t="n">
        <f aca="false">ROUND(D508*T508,2)</f>
        <v>0</v>
      </c>
      <c r="Y508" s="50"/>
    </row>
    <row r="509" customFormat="false" ht="15.75" hidden="true" customHeight="false" outlineLevel="0" collapsed="false">
      <c r="A509" s="57"/>
      <c r="B509" s="58"/>
      <c r="C509" s="58"/>
      <c r="D509" s="58"/>
      <c r="E509" s="58"/>
      <c r="F509" s="59"/>
      <c r="G509" s="60"/>
      <c r="H509" s="58"/>
      <c r="I509" s="58"/>
      <c r="J509" s="61"/>
      <c r="L509" s="32"/>
      <c r="P509" s="2" t="s">
        <v>68</v>
      </c>
      <c r="S509" s="62"/>
      <c r="T509" s="63"/>
      <c r="U509" s="63"/>
      <c r="V509" s="63"/>
      <c r="W509" s="63"/>
      <c r="X509" s="63"/>
      <c r="Y509" s="64"/>
    </row>
    <row r="510" customFormat="false" ht="15.75" hidden="false" customHeight="false" outlineLevel="0" collapsed="false">
      <c r="A510" s="65" t="s">
        <v>69</v>
      </c>
      <c r="B510" s="66"/>
      <c r="C510" s="66"/>
      <c r="D510" s="66"/>
      <c r="E510" s="66"/>
      <c r="F510" s="67" t="n">
        <f aca="false">SUM(F493:F509)</f>
        <v>0</v>
      </c>
      <c r="G510" s="68"/>
      <c r="H510" s="65" t="s">
        <v>69</v>
      </c>
      <c r="I510" s="66"/>
      <c r="J510" s="67" t="n">
        <f aca="false">SUM(J493:J509)</f>
        <v>0</v>
      </c>
      <c r="L510" s="32"/>
      <c r="P510" s="2" t="s">
        <v>70</v>
      </c>
      <c r="S510" s="69"/>
      <c r="T510" s="69"/>
      <c r="U510" s="69"/>
      <c r="V510" s="69"/>
      <c r="W510" s="70" t="n">
        <f aca="false">SUM(W493:W509)</f>
        <v>0</v>
      </c>
      <c r="X510" s="70" t="n">
        <f aca="false">SUM(X493:X509)</f>
        <v>0</v>
      </c>
      <c r="Y510" s="70" t="n">
        <f aca="false">SUM(Y493:Y509)</f>
        <v>0</v>
      </c>
    </row>
    <row r="511" customFormat="false" ht="15.75" hidden="false" customHeight="false" outlineLevel="0" collapsed="false">
      <c r="A511" s="71" t="s">
        <v>71</v>
      </c>
      <c r="B511" s="72"/>
      <c r="C511" s="72"/>
      <c r="D511" s="72"/>
      <c r="E511" s="72"/>
      <c r="F511" s="73" t="n">
        <f aca="false">SUMIF(P493:P509,"pr",F493:F509)</f>
        <v>0</v>
      </c>
      <c r="G511" s="74"/>
      <c r="H511" s="71" t="s">
        <v>71</v>
      </c>
      <c r="I511" s="72"/>
      <c r="J511" s="73" t="n">
        <f aca="false">SUMIF(P493:P509,"pr",J493:J509)</f>
        <v>0</v>
      </c>
      <c r="L511" s="32"/>
      <c r="P511" s="2" t="s">
        <v>72</v>
      </c>
    </row>
    <row r="512" customFormat="false" ht="15.75" hidden="false" customHeight="false" outlineLevel="0" collapsed="false">
      <c r="A512" s="71" t="s">
        <v>73</v>
      </c>
      <c r="B512" s="72"/>
      <c r="C512" s="72"/>
      <c r="D512" s="72"/>
      <c r="E512" s="72"/>
      <c r="F512" s="73" t="n">
        <f aca="false">SUMIF(P493:P509,"mat",F493:F509)+SUMIF(P493:P509,"meh",F493:F509)</f>
        <v>0</v>
      </c>
      <c r="G512" s="74"/>
      <c r="H512" s="71" t="s">
        <v>73</v>
      </c>
      <c r="I512" s="72"/>
      <c r="J512" s="73" t="n">
        <f aca="false">SUMIF(P493:P509,"mat",J493:J509)+SUMIF(P493:P509,"meh",J493:J509)</f>
        <v>0</v>
      </c>
      <c r="L512" s="32"/>
      <c r="P512" s="2" t="s">
        <v>74</v>
      </c>
    </row>
    <row r="513" customFormat="false" ht="15.75" hidden="false" customHeight="false" outlineLevel="0" collapsed="false">
      <c r="A513" s="29"/>
      <c r="B513" s="29"/>
      <c r="C513" s="29"/>
      <c r="D513" s="29"/>
      <c r="E513" s="29"/>
      <c r="F513" s="29"/>
      <c r="G513" s="75"/>
      <c r="H513" s="29"/>
      <c r="I513" s="29"/>
      <c r="J513" s="76"/>
      <c r="L513" s="32"/>
      <c r="P513" s="2" t="s">
        <v>47</v>
      </c>
    </row>
    <row r="514" customFormat="false" ht="15.75" hidden="false" customHeight="false" outlineLevel="0" collapsed="false">
      <c r="A514" s="33" t="n">
        <v>24</v>
      </c>
      <c r="B514" s="34" t="s">
        <v>48</v>
      </c>
      <c r="C514" s="35"/>
      <c r="D514" s="35"/>
      <c r="E514" s="35"/>
      <c r="F514" s="35"/>
      <c r="G514" s="36"/>
      <c r="H514" s="35"/>
      <c r="I514" s="35"/>
      <c r="J514" s="35"/>
      <c r="L514" s="32"/>
      <c r="P514" s="2" t="s">
        <v>49</v>
      </c>
      <c r="S514" s="37"/>
      <c r="T514" s="37"/>
      <c r="U514" s="37"/>
      <c r="V514" s="37"/>
      <c r="W514" s="37"/>
      <c r="X514" s="37"/>
      <c r="Y514" s="37"/>
    </row>
    <row r="515" customFormat="false" ht="15.75" hidden="true" customHeight="false" outlineLevel="0" collapsed="false">
      <c r="A515" s="38"/>
      <c r="B515" s="39"/>
      <c r="C515" s="39"/>
      <c r="D515" s="39"/>
      <c r="E515" s="39"/>
      <c r="F515" s="40"/>
      <c r="G515" s="41"/>
      <c r="H515" s="39"/>
      <c r="I515" s="39"/>
      <c r="J515" s="42"/>
      <c r="L515" s="32"/>
      <c r="P515" s="2" t="s">
        <v>50</v>
      </c>
      <c r="S515" s="43"/>
      <c r="T515" s="44"/>
      <c r="U515" s="44"/>
      <c r="V515" s="44"/>
      <c r="W515" s="44"/>
      <c r="X515" s="44"/>
      <c r="Y515" s="45"/>
    </row>
    <row r="516" customFormat="false" ht="15.75" hidden="false" customHeight="false" outlineLevel="0" collapsed="false">
      <c r="A516" s="46" t="s">
        <v>51</v>
      </c>
      <c r="B516" s="47"/>
      <c r="C516" s="48"/>
      <c r="D516" s="49"/>
      <c r="E516" s="49"/>
      <c r="F516" s="50" t="n">
        <f aca="false">ROUND(E516*ROUND(D516,2),2)</f>
        <v>0</v>
      </c>
      <c r="G516" s="51" t="s">
        <v>52</v>
      </c>
      <c r="H516" s="52" t="n">
        <f aca="false">KoeffForPrice</f>
        <v>0</v>
      </c>
      <c r="I516" s="53" t="n">
        <f aca="false">ROUND(E516*H516,2)</f>
        <v>0</v>
      </c>
      <c r="J516" s="50" t="n">
        <f aca="false">ROUND(I516*ROUND(D516,2),2)</f>
        <v>0</v>
      </c>
      <c r="L516" s="32"/>
      <c r="P516" s="2" t="s">
        <v>53</v>
      </c>
      <c r="S516" s="54"/>
      <c r="T516" s="55"/>
      <c r="U516" s="56"/>
      <c r="V516" s="53"/>
      <c r="W516" s="53" t="n">
        <f aca="false">ROUND(D516*S516,2)</f>
        <v>0</v>
      </c>
      <c r="X516" s="53" t="n">
        <f aca="false">ROUND(D516*T516,2)</f>
        <v>0</v>
      </c>
      <c r="Y516" s="50"/>
    </row>
    <row r="517" customFormat="false" ht="15.75" hidden="false" customHeight="false" outlineLevel="0" collapsed="false">
      <c r="A517" s="46" t="s">
        <v>54</v>
      </c>
      <c r="B517" s="47"/>
      <c r="C517" s="48"/>
      <c r="D517" s="49"/>
      <c r="E517" s="49"/>
      <c r="F517" s="50" t="n">
        <f aca="false">ROUND(E517*ROUND(D517,2),2)</f>
        <v>0</v>
      </c>
      <c r="G517" s="51" t="s">
        <v>52</v>
      </c>
      <c r="H517" s="52" t="n">
        <f aca="false">KoeffForPrice</f>
        <v>0</v>
      </c>
      <c r="I517" s="53" t="n">
        <f aca="false">ROUND(E517*H517,2)</f>
        <v>0</v>
      </c>
      <c r="J517" s="50" t="n">
        <f aca="false">ROUND(I517*ROUND(D517,2),2)</f>
        <v>0</v>
      </c>
      <c r="L517" s="32"/>
      <c r="P517" s="2" t="s">
        <v>53</v>
      </c>
      <c r="S517" s="54"/>
      <c r="T517" s="55"/>
      <c r="U517" s="56"/>
      <c r="V517" s="53"/>
      <c r="W517" s="53" t="n">
        <f aca="false">ROUND(D517*S517,2)</f>
        <v>0</v>
      </c>
      <c r="X517" s="53" t="n">
        <f aca="false">ROUND(D517*T517,2)</f>
        <v>0</v>
      </c>
      <c r="Y517" s="50"/>
    </row>
    <row r="518" customFormat="false" ht="15.75" hidden="false" customHeight="false" outlineLevel="0" collapsed="false">
      <c r="A518" s="46" t="s">
        <v>55</v>
      </c>
      <c r="B518" s="47"/>
      <c r="C518" s="48"/>
      <c r="D518" s="49"/>
      <c r="E518" s="49"/>
      <c r="F518" s="50" t="n">
        <f aca="false">ROUND(E518*ROUND(D518,2),2)</f>
        <v>0</v>
      </c>
      <c r="G518" s="51" t="s">
        <v>52</v>
      </c>
      <c r="H518" s="52" t="n">
        <f aca="false">KoeffForPrice</f>
        <v>0</v>
      </c>
      <c r="I518" s="53" t="n">
        <f aca="false">ROUND(E518*H518,2)</f>
        <v>0</v>
      </c>
      <c r="J518" s="50" t="n">
        <f aca="false">ROUND(I518*ROUND(D518,2),2)</f>
        <v>0</v>
      </c>
      <c r="L518" s="32"/>
      <c r="P518" s="2" t="s">
        <v>53</v>
      </c>
      <c r="S518" s="54"/>
      <c r="T518" s="55"/>
      <c r="U518" s="56"/>
      <c r="V518" s="53"/>
      <c r="W518" s="53" t="n">
        <f aca="false">ROUND(D518*S518,2)</f>
        <v>0</v>
      </c>
      <c r="X518" s="53" t="n">
        <f aca="false">ROUND(D518*T518,2)</f>
        <v>0</v>
      </c>
      <c r="Y518" s="50"/>
    </row>
    <row r="519" customFormat="false" ht="15.75" hidden="false" customHeight="false" outlineLevel="0" collapsed="false">
      <c r="A519" s="46" t="s">
        <v>56</v>
      </c>
      <c r="B519" s="47"/>
      <c r="C519" s="48"/>
      <c r="D519" s="49"/>
      <c r="E519" s="49"/>
      <c r="F519" s="50" t="n">
        <f aca="false">ROUND(E519*ROUND(D519,2),2)</f>
        <v>0</v>
      </c>
      <c r="G519" s="51" t="s">
        <v>52</v>
      </c>
      <c r="H519" s="52" t="n">
        <f aca="false">KoeffForPrice</f>
        <v>0</v>
      </c>
      <c r="I519" s="53" t="n">
        <f aca="false">ROUND(E519*H519,2)</f>
        <v>0</v>
      </c>
      <c r="J519" s="50" t="n">
        <f aca="false">ROUND(I519*ROUND(D519,2),2)</f>
        <v>0</v>
      </c>
      <c r="L519" s="32"/>
      <c r="P519" s="2" t="s">
        <v>53</v>
      </c>
      <c r="S519" s="54"/>
      <c r="T519" s="55"/>
      <c r="U519" s="56"/>
      <c r="V519" s="53"/>
      <c r="W519" s="53" t="n">
        <f aca="false">ROUND(D519*S519,2)</f>
        <v>0</v>
      </c>
      <c r="X519" s="53" t="n">
        <f aca="false">ROUND(D519*T519,2)</f>
        <v>0</v>
      </c>
      <c r="Y519" s="50"/>
    </row>
    <row r="520" customFormat="false" ht="15.75" hidden="false" customHeight="false" outlineLevel="0" collapsed="false">
      <c r="A520" s="46" t="s">
        <v>57</v>
      </c>
      <c r="B520" s="47"/>
      <c r="C520" s="48"/>
      <c r="D520" s="49"/>
      <c r="E520" s="49"/>
      <c r="F520" s="50" t="n">
        <f aca="false">ROUND(E520*ROUND(D520,2),2)</f>
        <v>0</v>
      </c>
      <c r="G520" s="51" t="s">
        <v>52</v>
      </c>
      <c r="H520" s="52" t="n">
        <f aca="false">KoeffForPrice</f>
        <v>0</v>
      </c>
      <c r="I520" s="53" t="n">
        <f aca="false">ROUND(E520*H520,2)</f>
        <v>0</v>
      </c>
      <c r="J520" s="50" t="n">
        <f aca="false">ROUND(I520*ROUND(D520,2),2)</f>
        <v>0</v>
      </c>
      <c r="L520" s="32"/>
      <c r="P520" s="2" t="s">
        <v>53</v>
      </c>
      <c r="S520" s="54"/>
      <c r="T520" s="55"/>
      <c r="U520" s="56"/>
      <c r="V520" s="53"/>
      <c r="W520" s="53" t="n">
        <f aca="false">ROUND(D520*S520,2)</f>
        <v>0</v>
      </c>
      <c r="X520" s="53" t="n">
        <f aca="false">ROUND(D520*T520,2)</f>
        <v>0</v>
      </c>
      <c r="Y520" s="50"/>
    </row>
    <row r="521" customFormat="false" ht="15.75" hidden="false" customHeight="false" outlineLevel="0" collapsed="false">
      <c r="A521" s="46" t="s">
        <v>58</v>
      </c>
      <c r="B521" s="47"/>
      <c r="C521" s="48"/>
      <c r="D521" s="49"/>
      <c r="E521" s="49"/>
      <c r="F521" s="50" t="n">
        <f aca="false">ROUND(E521*ROUND(D521,2),2)</f>
        <v>0</v>
      </c>
      <c r="G521" s="51" t="s">
        <v>52</v>
      </c>
      <c r="H521" s="52" t="n">
        <f aca="false">KoeffForPrice</f>
        <v>0</v>
      </c>
      <c r="I521" s="53" t="n">
        <f aca="false">ROUND(E521*H521,2)</f>
        <v>0</v>
      </c>
      <c r="J521" s="50" t="n">
        <f aca="false">ROUND(I521*ROUND(D521,2),2)</f>
        <v>0</v>
      </c>
      <c r="L521" s="32"/>
      <c r="P521" s="2" t="s">
        <v>53</v>
      </c>
      <c r="S521" s="54"/>
      <c r="T521" s="55"/>
      <c r="U521" s="56"/>
      <c r="V521" s="53"/>
      <c r="W521" s="53" t="n">
        <f aca="false">ROUND(D521*S521,2)</f>
        <v>0</v>
      </c>
      <c r="X521" s="53" t="n">
        <f aca="false">ROUND(D521*T521,2)</f>
        <v>0</v>
      </c>
      <c r="Y521" s="50"/>
    </row>
    <row r="522" customFormat="false" ht="15.75" hidden="false" customHeight="false" outlineLevel="0" collapsed="false">
      <c r="A522" s="46" t="s">
        <v>59</v>
      </c>
      <c r="B522" s="47"/>
      <c r="C522" s="48"/>
      <c r="D522" s="49"/>
      <c r="E522" s="49"/>
      <c r="F522" s="50" t="n">
        <f aca="false">ROUND(E522*ROUND(D522,2),2)</f>
        <v>0</v>
      </c>
      <c r="G522" s="51" t="s">
        <v>52</v>
      </c>
      <c r="H522" s="52" t="n">
        <f aca="false">KoeffForPrice</f>
        <v>0</v>
      </c>
      <c r="I522" s="53" t="n">
        <f aca="false">ROUND(E522*H522,2)</f>
        <v>0</v>
      </c>
      <c r="J522" s="50" t="n">
        <f aca="false">ROUND(I522*ROUND(D522,2),2)</f>
        <v>0</v>
      </c>
      <c r="L522" s="32"/>
      <c r="P522" s="2" t="s">
        <v>53</v>
      </c>
      <c r="S522" s="54"/>
      <c r="T522" s="55"/>
      <c r="U522" s="56"/>
      <c r="V522" s="53"/>
      <c r="W522" s="53" t="n">
        <f aca="false">ROUND(D522*S522,2)</f>
        <v>0</v>
      </c>
      <c r="X522" s="53" t="n">
        <f aca="false">ROUND(D522*T522,2)</f>
        <v>0</v>
      </c>
      <c r="Y522" s="50"/>
    </row>
    <row r="523" customFormat="false" ht="15.75" hidden="false" customHeight="false" outlineLevel="0" collapsed="false">
      <c r="A523" s="46" t="s">
        <v>60</v>
      </c>
      <c r="B523" s="47"/>
      <c r="C523" s="48"/>
      <c r="D523" s="49"/>
      <c r="E523" s="49"/>
      <c r="F523" s="50" t="n">
        <f aca="false">ROUND(E523*ROUND(D523,2),2)</f>
        <v>0</v>
      </c>
      <c r="G523" s="51" t="s">
        <v>52</v>
      </c>
      <c r="H523" s="52" t="n">
        <f aca="false">KoeffForPrice</f>
        <v>0</v>
      </c>
      <c r="I523" s="53" t="n">
        <f aca="false">ROUND(E523*H523,2)</f>
        <v>0</v>
      </c>
      <c r="J523" s="50" t="n">
        <f aca="false">ROUND(I523*ROUND(D523,2),2)</f>
        <v>0</v>
      </c>
      <c r="L523" s="32"/>
      <c r="P523" s="2" t="s">
        <v>53</v>
      </c>
      <c r="S523" s="54"/>
      <c r="T523" s="55"/>
      <c r="U523" s="56"/>
      <c r="V523" s="53"/>
      <c r="W523" s="53" t="n">
        <f aca="false">ROUND(D523*S523,2)</f>
        <v>0</v>
      </c>
      <c r="X523" s="53" t="n">
        <f aca="false">ROUND(D523*T523,2)</f>
        <v>0</v>
      </c>
      <c r="Y523" s="50"/>
    </row>
    <row r="524" customFormat="false" ht="15.75" hidden="false" customHeight="false" outlineLevel="0" collapsed="false">
      <c r="A524" s="46" t="s">
        <v>61</v>
      </c>
      <c r="B524" s="47"/>
      <c r="C524" s="48"/>
      <c r="D524" s="49"/>
      <c r="E524" s="49"/>
      <c r="F524" s="50" t="n">
        <f aca="false">ROUND(E524*ROUND(D524,2),2)</f>
        <v>0</v>
      </c>
      <c r="G524" s="51" t="s">
        <v>52</v>
      </c>
      <c r="H524" s="52" t="n">
        <f aca="false">KoeffForPrice</f>
        <v>0</v>
      </c>
      <c r="I524" s="53" t="n">
        <f aca="false">ROUND(E524*H524,2)</f>
        <v>0</v>
      </c>
      <c r="J524" s="50" t="n">
        <f aca="false">ROUND(I524*ROUND(D524,2),2)</f>
        <v>0</v>
      </c>
      <c r="L524" s="32"/>
      <c r="P524" s="2" t="s">
        <v>53</v>
      </c>
      <c r="S524" s="54"/>
      <c r="T524" s="55"/>
      <c r="U524" s="56"/>
      <c r="V524" s="53"/>
      <c r="W524" s="53" t="n">
        <f aca="false">ROUND(D524*S524,2)</f>
        <v>0</v>
      </c>
      <c r="X524" s="53" t="n">
        <f aca="false">ROUND(D524*T524,2)</f>
        <v>0</v>
      </c>
      <c r="Y524" s="50"/>
    </row>
    <row r="525" customFormat="false" ht="15.75" hidden="false" customHeight="false" outlineLevel="0" collapsed="false">
      <c r="A525" s="46" t="s">
        <v>62</v>
      </c>
      <c r="B525" s="47"/>
      <c r="C525" s="48"/>
      <c r="D525" s="49"/>
      <c r="E525" s="49"/>
      <c r="F525" s="50" t="n">
        <f aca="false">ROUND(E525*ROUND(D525,2),2)</f>
        <v>0</v>
      </c>
      <c r="G525" s="51" t="s">
        <v>52</v>
      </c>
      <c r="H525" s="52" t="n">
        <f aca="false">KoeffForPrice</f>
        <v>0</v>
      </c>
      <c r="I525" s="53" t="n">
        <f aca="false">ROUND(E525*H525,2)</f>
        <v>0</v>
      </c>
      <c r="J525" s="50" t="n">
        <f aca="false">ROUND(I525*ROUND(D525,2),2)</f>
        <v>0</v>
      </c>
      <c r="L525" s="32"/>
      <c r="P525" s="2" t="s">
        <v>53</v>
      </c>
      <c r="S525" s="54"/>
      <c r="T525" s="55"/>
      <c r="U525" s="56"/>
      <c r="V525" s="53"/>
      <c r="W525" s="53" t="n">
        <f aca="false">ROUND(D525*S525,2)</f>
        <v>0</v>
      </c>
      <c r="X525" s="53" t="n">
        <f aca="false">ROUND(D525*T525,2)</f>
        <v>0</v>
      </c>
      <c r="Y525" s="50"/>
    </row>
    <row r="526" customFormat="false" ht="15.75" hidden="false" customHeight="false" outlineLevel="0" collapsed="false">
      <c r="A526" s="46" t="s">
        <v>63</v>
      </c>
      <c r="B526" s="47"/>
      <c r="C526" s="48"/>
      <c r="D526" s="49"/>
      <c r="E526" s="49"/>
      <c r="F526" s="50" t="n">
        <f aca="false">ROUND(E526*ROUND(D526,2),2)</f>
        <v>0</v>
      </c>
      <c r="G526" s="51" t="s">
        <v>52</v>
      </c>
      <c r="H526" s="52" t="n">
        <f aca="false">KoeffForPrice</f>
        <v>0</v>
      </c>
      <c r="I526" s="53" t="n">
        <f aca="false">ROUND(E526*H526,2)</f>
        <v>0</v>
      </c>
      <c r="J526" s="50" t="n">
        <f aca="false">ROUND(I526*ROUND(D526,2),2)</f>
        <v>0</v>
      </c>
      <c r="L526" s="32"/>
      <c r="P526" s="2" t="s">
        <v>53</v>
      </c>
      <c r="S526" s="54"/>
      <c r="T526" s="55"/>
      <c r="U526" s="56"/>
      <c r="V526" s="53"/>
      <c r="W526" s="53" t="n">
        <f aca="false">ROUND(D526*S526,2)</f>
        <v>0</v>
      </c>
      <c r="X526" s="53" t="n">
        <f aca="false">ROUND(D526*T526,2)</f>
        <v>0</v>
      </c>
      <c r="Y526" s="50"/>
    </row>
    <row r="527" customFormat="false" ht="15.75" hidden="false" customHeight="false" outlineLevel="0" collapsed="false">
      <c r="A527" s="46" t="s">
        <v>64</v>
      </c>
      <c r="B527" s="47"/>
      <c r="C527" s="48"/>
      <c r="D527" s="49"/>
      <c r="E527" s="49"/>
      <c r="F527" s="50" t="n">
        <f aca="false">ROUND(E527*ROUND(D527,2),2)</f>
        <v>0</v>
      </c>
      <c r="G527" s="51" t="s">
        <v>52</v>
      </c>
      <c r="H527" s="52" t="n">
        <f aca="false">KoeffForPrice</f>
        <v>0</v>
      </c>
      <c r="I527" s="53" t="n">
        <f aca="false">ROUND(E527*H527,2)</f>
        <v>0</v>
      </c>
      <c r="J527" s="50" t="n">
        <f aca="false">ROUND(I527*ROUND(D527,2),2)</f>
        <v>0</v>
      </c>
      <c r="L527" s="32"/>
      <c r="P527" s="2" t="s">
        <v>53</v>
      </c>
      <c r="S527" s="54"/>
      <c r="T527" s="55"/>
      <c r="U527" s="56"/>
      <c r="V527" s="53"/>
      <c r="W527" s="53" t="n">
        <f aca="false">ROUND(D527*S527,2)</f>
        <v>0</v>
      </c>
      <c r="X527" s="53" t="n">
        <f aca="false">ROUND(D527*T527,2)</f>
        <v>0</v>
      </c>
      <c r="Y527" s="50"/>
    </row>
    <row r="528" customFormat="false" ht="15.75" hidden="false" customHeight="false" outlineLevel="0" collapsed="false">
      <c r="A528" s="46" t="s">
        <v>65</v>
      </c>
      <c r="B528" s="47"/>
      <c r="C528" s="48"/>
      <c r="D528" s="49"/>
      <c r="E528" s="49"/>
      <c r="F528" s="50" t="n">
        <f aca="false">ROUND(E528*ROUND(D528,2),2)</f>
        <v>0</v>
      </c>
      <c r="G528" s="51" t="s">
        <v>52</v>
      </c>
      <c r="H528" s="52" t="n">
        <f aca="false">KoeffForPrice</f>
        <v>0</v>
      </c>
      <c r="I528" s="53" t="n">
        <f aca="false">ROUND(E528*H528,2)</f>
        <v>0</v>
      </c>
      <c r="J528" s="50" t="n">
        <f aca="false">ROUND(I528*ROUND(D528,2),2)</f>
        <v>0</v>
      </c>
      <c r="L528" s="32"/>
      <c r="P528" s="2" t="s">
        <v>53</v>
      </c>
      <c r="S528" s="54"/>
      <c r="T528" s="55"/>
      <c r="U528" s="56"/>
      <c r="V528" s="53"/>
      <c r="W528" s="53" t="n">
        <f aca="false">ROUND(D528*S528,2)</f>
        <v>0</v>
      </c>
      <c r="X528" s="53" t="n">
        <f aca="false">ROUND(D528*T528,2)</f>
        <v>0</v>
      </c>
      <c r="Y528" s="50"/>
    </row>
    <row r="529" customFormat="false" ht="15.75" hidden="false" customHeight="false" outlineLevel="0" collapsed="false">
      <c r="A529" s="46" t="s">
        <v>66</v>
      </c>
      <c r="B529" s="47"/>
      <c r="C529" s="48"/>
      <c r="D529" s="49"/>
      <c r="E529" s="49"/>
      <c r="F529" s="50" t="n">
        <f aca="false">ROUND(E529*ROUND(D529,2),2)</f>
        <v>0</v>
      </c>
      <c r="G529" s="51" t="s">
        <v>52</v>
      </c>
      <c r="H529" s="52" t="n">
        <f aca="false">KoeffForPrice</f>
        <v>0</v>
      </c>
      <c r="I529" s="53" t="n">
        <f aca="false">ROUND(E529*H529,2)</f>
        <v>0</v>
      </c>
      <c r="J529" s="50" t="n">
        <f aca="false">ROUND(I529*ROUND(D529,2),2)</f>
        <v>0</v>
      </c>
      <c r="L529" s="32"/>
      <c r="P529" s="2" t="s">
        <v>53</v>
      </c>
      <c r="S529" s="54"/>
      <c r="T529" s="55"/>
      <c r="U529" s="56"/>
      <c r="V529" s="53"/>
      <c r="W529" s="53" t="n">
        <f aca="false">ROUND(D529*S529,2)</f>
        <v>0</v>
      </c>
      <c r="X529" s="53" t="n">
        <f aca="false">ROUND(D529*T529,2)</f>
        <v>0</v>
      </c>
      <c r="Y529" s="50"/>
    </row>
    <row r="530" customFormat="false" ht="15.75" hidden="false" customHeight="false" outlineLevel="0" collapsed="false">
      <c r="A530" s="46" t="s">
        <v>67</v>
      </c>
      <c r="B530" s="47"/>
      <c r="C530" s="48"/>
      <c r="D530" s="49"/>
      <c r="E530" s="49"/>
      <c r="F530" s="50" t="n">
        <f aca="false">ROUND(E530*ROUND(D530,2),2)</f>
        <v>0</v>
      </c>
      <c r="G530" s="51" t="s">
        <v>52</v>
      </c>
      <c r="H530" s="52" t="n">
        <f aca="false">KoeffForPrice</f>
        <v>0</v>
      </c>
      <c r="I530" s="53" t="n">
        <f aca="false">ROUND(E530*H530,2)</f>
        <v>0</v>
      </c>
      <c r="J530" s="50" t="n">
        <f aca="false">ROUND(I530*ROUND(D530,2),2)</f>
        <v>0</v>
      </c>
      <c r="L530" s="32"/>
      <c r="P530" s="2" t="s">
        <v>53</v>
      </c>
      <c r="S530" s="54"/>
      <c r="T530" s="55"/>
      <c r="U530" s="56"/>
      <c r="V530" s="53"/>
      <c r="W530" s="53" t="n">
        <f aca="false">ROUND(D530*S530,2)</f>
        <v>0</v>
      </c>
      <c r="X530" s="53" t="n">
        <f aca="false">ROUND(D530*T530,2)</f>
        <v>0</v>
      </c>
      <c r="Y530" s="50"/>
    </row>
    <row r="531" customFormat="false" ht="15.75" hidden="true" customHeight="false" outlineLevel="0" collapsed="false">
      <c r="A531" s="57"/>
      <c r="B531" s="58"/>
      <c r="C531" s="58"/>
      <c r="D531" s="58"/>
      <c r="E531" s="58"/>
      <c r="F531" s="59"/>
      <c r="G531" s="60"/>
      <c r="H531" s="58"/>
      <c r="I531" s="58"/>
      <c r="J531" s="61"/>
      <c r="L531" s="32"/>
      <c r="P531" s="2" t="s">
        <v>68</v>
      </c>
      <c r="S531" s="62"/>
      <c r="T531" s="63"/>
      <c r="U531" s="63"/>
      <c r="V531" s="63"/>
      <c r="W531" s="63"/>
      <c r="X531" s="63"/>
      <c r="Y531" s="64"/>
    </row>
    <row r="532" customFormat="false" ht="15.75" hidden="false" customHeight="false" outlineLevel="0" collapsed="false">
      <c r="A532" s="65" t="s">
        <v>69</v>
      </c>
      <c r="B532" s="66"/>
      <c r="C532" s="66"/>
      <c r="D532" s="66"/>
      <c r="E532" s="66"/>
      <c r="F532" s="67" t="n">
        <f aca="false">SUM(F515:F531)</f>
        <v>0</v>
      </c>
      <c r="G532" s="68"/>
      <c r="H532" s="65" t="s">
        <v>69</v>
      </c>
      <c r="I532" s="66"/>
      <c r="J532" s="67" t="n">
        <f aca="false">SUM(J515:J531)</f>
        <v>0</v>
      </c>
      <c r="L532" s="32"/>
      <c r="P532" s="2" t="s">
        <v>70</v>
      </c>
      <c r="S532" s="69"/>
      <c r="T532" s="69"/>
      <c r="U532" s="69"/>
      <c r="V532" s="69"/>
      <c r="W532" s="70" t="n">
        <f aca="false">SUM(W515:W531)</f>
        <v>0</v>
      </c>
      <c r="X532" s="70" t="n">
        <f aca="false">SUM(X515:X531)</f>
        <v>0</v>
      </c>
      <c r="Y532" s="70" t="n">
        <f aca="false">SUM(Y515:Y531)</f>
        <v>0</v>
      </c>
    </row>
    <row r="533" customFormat="false" ht="15.75" hidden="false" customHeight="false" outlineLevel="0" collapsed="false">
      <c r="A533" s="71" t="s">
        <v>71</v>
      </c>
      <c r="B533" s="72"/>
      <c r="C533" s="72"/>
      <c r="D533" s="72"/>
      <c r="E533" s="72"/>
      <c r="F533" s="73" t="n">
        <f aca="false">SUMIF(P515:P531,"pr",F515:F531)</f>
        <v>0</v>
      </c>
      <c r="G533" s="74"/>
      <c r="H533" s="71" t="s">
        <v>71</v>
      </c>
      <c r="I533" s="72"/>
      <c r="J533" s="73" t="n">
        <f aca="false">SUMIF(P515:P531,"pr",J515:J531)</f>
        <v>0</v>
      </c>
      <c r="L533" s="32"/>
      <c r="P533" s="2" t="s">
        <v>72</v>
      </c>
    </row>
    <row r="534" customFormat="false" ht="15.75" hidden="false" customHeight="false" outlineLevel="0" collapsed="false">
      <c r="A534" s="71" t="s">
        <v>73</v>
      </c>
      <c r="B534" s="72"/>
      <c r="C534" s="72"/>
      <c r="D534" s="72"/>
      <c r="E534" s="72"/>
      <c r="F534" s="73" t="n">
        <f aca="false">SUMIF(P515:P531,"mat",F515:F531)+SUMIF(P515:P531,"meh",F515:F531)</f>
        <v>0</v>
      </c>
      <c r="G534" s="74"/>
      <c r="H534" s="71" t="s">
        <v>73</v>
      </c>
      <c r="I534" s="72"/>
      <c r="J534" s="73" t="n">
        <f aca="false">SUMIF(P515:P531,"mat",J515:J531)+SUMIF(P515:P531,"meh",J515:J531)</f>
        <v>0</v>
      </c>
      <c r="L534" s="32"/>
      <c r="P534" s="2" t="s">
        <v>74</v>
      </c>
    </row>
    <row r="535" customFormat="false" ht="15.75" hidden="false" customHeight="false" outlineLevel="0" collapsed="false">
      <c r="A535" s="29"/>
      <c r="B535" s="29"/>
      <c r="C535" s="29"/>
      <c r="D535" s="29"/>
      <c r="E535" s="29"/>
      <c r="F535" s="29"/>
      <c r="G535" s="75"/>
      <c r="H535" s="29"/>
      <c r="I535" s="29"/>
      <c r="J535" s="76"/>
      <c r="L535" s="32"/>
      <c r="P535" s="2" t="s">
        <v>47</v>
      </c>
    </row>
    <row r="536" customFormat="false" ht="15.75" hidden="false" customHeight="false" outlineLevel="0" collapsed="false">
      <c r="A536" s="33" t="n">
        <v>25</v>
      </c>
      <c r="B536" s="34" t="s">
        <v>48</v>
      </c>
      <c r="C536" s="35"/>
      <c r="D536" s="35"/>
      <c r="E536" s="35"/>
      <c r="F536" s="35"/>
      <c r="G536" s="36"/>
      <c r="H536" s="35"/>
      <c r="I536" s="35"/>
      <c r="J536" s="35"/>
      <c r="L536" s="32"/>
      <c r="P536" s="2" t="s">
        <v>49</v>
      </c>
      <c r="S536" s="37"/>
      <c r="T536" s="37"/>
      <c r="U536" s="37"/>
      <c r="V536" s="37"/>
      <c r="W536" s="37"/>
      <c r="X536" s="37"/>
      <c r="Y536" s="37"/>
    </row>
    <row r="537" customFormat="false" ht="15.75" hidden="true" customHeight="false" outlineLevel="0" collapsed="false">
      <c r="A537" s="38"/>
      <c r="B537" s="39"/>
      <c r="C537" s="39"/>
      <c r="D537" s="39"/>
      <c r="E537" s="39"/>
      <c r="F537" s="40"/>
      <c r="G537" s="41"/>
      <c r="H537" s="39"/>
      <c r="I537" s="39"/>
      <c r="J537" s="42"/>
      <c r="L537" s="32"/>
      <c r="P537" s="2" t="s">
        <v>50</v>
      </c>
      <c r="S537" s="43"/>
      <c r="T537" s="44"/>
      <c r="U537" s="44"/>
      <c r="V537" s="44"/>
      <c r="W537" s="44"/>
      <c r="X537" s="44"/>
      <c r="Y537" s="45"/>
    </row>
    <row r="538" customFormat="false" ht="15.75" hidden="false" customHeight="false" outlineLevel="0" collapsed="false">
      <c r="A538" s="46" t="s">
        <v>51</v>
      </c>
      <c r="B538" s="47"/>
      <c r="C538" s="48"/>
      <c r="D538" s="49"/>
      <c r="E538" s="49"/>
      <c r="F538" s="50" t="n">
        <f aca="false">ROUND(E538*ROUND(D538,2),2)</f>
        <v>0</v>
      </c>
      <c r="G538" s="51" t="s">
        <v>52</v>
      </c>
      <c r="H538" s="52" t="n">
        <f aca="false">KoeffForPrice</f>
        <v>0</v>
      </c>
      <c r="I538" s="53" t="n">
        <f aca="false">ROUND(E538*H538,2)</f>
        <v>0</v>
      </c>
      <c r="J538" s="50" t="n">
        <f aca="false">ROUND(I538*ROUND(D538,2),2)</f>
        <v>0</v>
      </c>
      <c r="L538" s="32"/>
      <c r="P538" s="2" t="s">
        <v>53</v>
      </c>
      <c r="S538" s="54"/>
      <c r="T538" s="55"/>
      <c r="U538" s="56"/>
      <c r="V538" s="53"/>
      <c r="W538" s="53" t="n">
        <f aca="false">ROUND(D538*S538,2)</f>
        <v>0</v>
      </c>
      <c r="X538" s="53" t="n">
        <f aca="false">ROUND(D538*T538,2)</f>
        <v>0</v>
      </c>
      <c r="Y538" s="50"/>
    </row>
    <row r="539" customFormat="false" ht="15.75" hidden="false" customHeight="false" outlineLevel="0" collapsed="false">
      <c r="A539" s="46" t="s">
        <v>54</v>
      </c>
      <c r="B539" s="47"/>
      <c r="C539" s="48"/>
      <c r="D539" s="49"/>
      <c r="E539" s="49"/>
      <c r="F539" s="50" t="n">
        <f aca="false">ROUND(E539*ROUND(D539,2),2)</f>
        <v>0</v>
      </c>
      <c r="G539" s="51" t="s">
        <v>52</v>
      </c>
      <c r="H539" s="52" t="n">
        <f aca="false">KoeffForPrice</f>
        <v>0</v>
      </c>
      <c r="I539" s="53" t="n">
        <f aca="false">ROUND(E539*H539,2)</f>
        <v>0</v>
      </c>
      <c r="J539" s="50" t="n">
        <f aca="false">ROUND(I539*ROUND(D539,2),2)</f>
        <v>0</v>
      </c>
      <c r="L539" s="32"/>
      <c r="P539" s="2" t="s">
        <v>53</v>
      </c>
      <c r="S539" s="54"/>
      <c r="T539" s="55"/>
      <c r="U539" s="56"/>
      <c r="V539" s="53"/>
      <c r="W539" s="53" t="n">
        <f aca="false">ROUND(D539*S539,2)</f>
        <v>0</v>
      </c>
      <c r="X539" s="53" t="n">
        <f aca="false">ROUND(D539*T539,2)</f>
        <v>0</v>
      </c>
      <c r="Y539" s="50"/>
    </row>
    <row r="540" customFormat="false" ht="15.75" hidden="false" customHeight="false" outlineLevel="0" collapsed="false">
      <c r="A540" s="46" t="s">
        <v>55</v>
      </c>
      <c r="B540" s="47"/>
      <c r="C540" s="48"/>
      <c r="D540" s="49"/>
      <c r="E540" s="49"/>
      <c r="F540" s="50" t="n">
        <f aca="false">ROUND(E540*ROUND(D540,2),2)</f>
        <v>0</v>
      </c>
      <c r="G540" s="51" t="s">
        <v>52</v>
      </c>
      <c r="H540" s="52" t="n">
        <f aca="false">KoeffForPrice</f>
        <v>0</v>
      </c>
      <c r="I540" s="53" t="n">
        <f aca="false">ROUND(E540*H540,2)</f>
        <v>0</v>
      </c>
      <c r="J540" s="50" t="n">
        <f aca="false">ROUND(I540*ROUND(D540,2),2)</f>
        <v>0</v>
      </c>
      <c r="L540" s="32"/>
      <c r="P540" s="2" t="s">
        <v>53</v>
      </c>
      <c r="S540" s="54"/>
      <c r="T540" s="55"/>
      <c r="U540" s="56"/>
      <c r="V540" s="53"/>
      <c r="W540" s="53" t="n">
        <f aca="false">ROUND(D540*S540,2)</f>
        <v>0</v>
      </c>
      <c r="X540" s="53" t="n">
        <f aca="false">ROUND(D540*T540,2)</f>
        <v>0</v>
      </c>
      <c r="Y540" s="50"/>
    </row>
    <row r="541" customFormat="false" ht="15.75" hidden="false" customHeight="false" outlineLevel="0" collapsed="false">
      <c r="A541" s="46" t="s">
        <v>56</v>
      </c>
      <c r="B541" s="47"/>
      <c r="C541" s="48"/>
      <c r="D541" s="49"/>
      <c r="E541" s="49"/>
      <c r="F541" s="50" t="n">
        <f aca="false">ROUND(E541*ROUND(D541,2),2)</f>
        <v>0</v>
      </c>
      <c r="G541" s="51" t="s">
        <v>52</v>
      </c>
      <c r="H541" s="52" t="n">
        <f aca="false">KoeffForPrice</f>
        <v>0</v>
      </c>
      <c r="I541" s="53" t="n">
        <f aca="false">ROUND(E541*H541,2)</f>
        <v>0</v>
      </c>
      <c r="J541" s="50" t="n">
        <f aca="false">ROUND(I541*ROUND(D541,2),2)</f>
        <v>0</v>
      </c>
      <c r="L541" s="32"/>
      <c r="P541" s="2" t="s">
        <v>53</v>
      </c>
      <c r="S541" s="54"/>
      <c r="T541" s="55"/>
      <c r="U541" s="56"/>
      <c r="V541" s="53"/>
      <c r="W541" s="53" t="n">
        <f aca="false">ROUND(D541*S541,2)</f>
        <v>0</v>
      </c>
      <c r="X541" s="53" t="n">
        <f aca="false">ROUND(D541*T541,2)</f>
        <v>0</v>
      </c>
      <c r="Y541" s="50"/>
    </row>
    <row r="542" customFormat="false" ht="15.75" hidden="false" customHeight="false" outlineLevel="0" collapsed="false">
      <c r="A542" s="46" t="s">
        <v>57</v>
      </c>
      <c r="B542" s="47"/>
      <c r="C542" s="48"/>
      <c r="D542" s="49"/>
      <c r="E542" s="49"/>
      <c r="F542" s="50" t="n">
        <f aca="false">ROUND(E542*ROUND(D542,2),2)</f>
        <v>0</v>
      </c>
      <c r="G542" s="51" t="s">
        <v>52</v>
      </c>
      <c r="H542" s="52" t="n">
        <f aca="false">KoeffForPrice</f>
        <v>0</v>
      </c>
      <c r="I542" s="53" t="n">
        <f aca="false">ROUND(E542*H542,2)</f>
        <v>0</v>
      </c>
      <c r="J542" s="50" t="n">
        <f aca="false">ROUND(I542*ROUND(D542,2),2)</f>
        <v>0</v>
      </c>
      <c r="L542" s="32"/>
      <c r="P542" s="2" t="s">
        <v>53</v>
      </c>
      <c r="S542" s="54"/>
      <c r="T542" s="55"/>
      <c r="U542" s="56"/>
      <c r="V542" s="53"/>
      <c r="W542" s="53" t="n">
        <f aca="false">ROUND(D542*S542,2)</f>
        <v>0</v>
      </c>
      <c r="X542" s="53" t="n">
        <f aca="false">ROUND(D542*T542,2)</f>
        <v>0</v>
      </c>
      <c r="Y542" s="50"/>
    </row>
    <row r="543" customFormat="false" ht="15.75" hidden="false" customHeight="false" outlineLevel="0" collapsed="false">
      <c r="A543" s="46" t="s">
        <v>58</v>
      </c>
      <c r="B543" s="47"/>
      <c r="C543" s="48"/>
      <c r="D543" s="49"/>
      <c r="E543" s="49"/>
      <c r="F543" s="50" t="n">
        <f aca="false">ROUND(E543*ROUND(D543,2),2)</f>
        <v>0</v>
      </c>
      <c r="G543" s="51" t="s">
        <v>52</v>
      </c>
      <c r="H543" s="52" t="n">
        <f aca="false">KoeffForPrice</f>
        <v>0</v>
      </c>
      <c r="I543" s="53" t="n">
        <f aca="false">ROUND(E543*H543,2)</f>
        <v>0</v>
      </c>
      <c r="J543" s="50" t="n">
        <f aca="false">ROUND(I543*ROUND(D543,2),2)</f>
        <v>0</v>
      </c>
      <c r="L543" s="32"/>
      <c r="P543" s="2" t="s">
        <v>53</v>
      </c>
      <c r="S543" s="54"/>
      <c r="T543" s="55"/>
      <c r="U543" s="56"/>
      <c r="V543" s="53"/>
      <c r="W543" s="53" t="n">
        <f aca="false">ROUND(D543*S543,2)</f>
        <v>0</v>
      </c>
      <c r="X543" s="53" t="n">
        <f aca="false">ROUND(D543*T543,2)</f>
        <v>0</v>
      </c>
      <c r="Y543" s="50"/>
    </row>
    <row r="544" customFormat="false" ht="15.75" hidden="false" customHeight="false" outlineLevel="0" collapsed="false">
      <c r="A544" s="46" t="s">
        <v>59</v>
      </c>
      <c r="B544" s="47"/>
      <c r="C544" s="48"/>
      <c r="D544" s="49"/>
      <c r="E544" s="49"/>
      <c r="F544" s="50" t="n">
        <f aca="false">ROUND(E544*ROUND(D544,2),2)</f>
        <v>0</v>
      </c>
      <c r="G544" s="51" t="s">
        <v>52</v>
      </c>
      <c r="H544" s="52" t="n">
        <f aca="false">KoeffForPrice</f>
        <v>0</v>
      </c>
      <c r="I544" s="53" t="n">
        <f aca="false">ROUND(E544*H544,2)</f>
        <v>0</v>
      </c>
      <c r="J544" s="50" t="n">
        <f aca="false">ROUND(I544*ROUND(D544,2),2)</f>
        <v>0</v>
      </c>
      <c r="L544" s="32"/>
      <c r="P544" s="2" t="s">
        <v>53</v>
      </c>
      <c r="S544" s="54"/>
      <c r="T544" s="55"/>
      <c r="U544" s="56"/>
      <c r="V544" s="53"/>
      <c r="W544" s="53" t="n">
        <f aca="false">ROUND(D544*S544,2)</f>
        <v>0</v>
      </c>
      <c r="X544" s="53" t="n">
        <f aca="false">ROUND(D544*T544,2)</f>
        <v>0</v>
      </c>
      <c r="Y544" s="50"/>
    </row>
    <row r="545" customFormat="false" ht="15.75" hidden="false" customHeight="false" outlineLevel="0" collapsed="false">
      <c r="A545" s="46" t="s">
        <v>60</v>
      </c>
      <c r="B545" s="47"/>
      <c r="C545" s="48"/>
      <c r="D545" s="49"/>
      <c r="E545" s="49"/>
      <c r="F545" s="50" t="n">
        <f aca="false">ROUND(E545*ROUND(D545,2),2)</f>
        <v>0</v>
      </c>
      <c r="G545" s="51" t="s">
        <v>52</v>
      </c>
      <c r="H545" s="52" t="n">
        <f aca="false">KoeffForPrice</f>
        <v>0</v>
      </c>
      <c r="I545" s="53" t="n">
        <f aca="false">ROUND(E545*H545,2)</f>
        <v>0</v>
      </c>
      <c r="J545" s="50" t="n">
        <f aca="false">ROUND(I545*ROUND(D545,2),2)</f>
        <v>0</v>
      </c>
      <c r="L545" s="32"/>
      <c r="P545" s="2" t="s">
        <v>53</v>
      </c>
      <c r="S545" s="54"/>
      <c r="T545" s="55"/>
      <c r="U545" s="56"/>
      <c r="V545" s="53"/>
      <c r="W545" s="53" t="n">
        <f aca="false">ROUND(D545*S545,2)</f>
        <v>0</v>
      </c>
      <c r="X545" s="53" t="n">
        <f aca="false">ROUND(D545*T545,2)</f>
        <v>0</v>
      </c>
      <c r="Y545" s="50"/>
    </row>
    <row r="546" customFormat="false" ht="15.75" hidden="false" customHeight="false" outlineLevel="0" collapsed="false">
      <c r="A546" s="46" t="s">
        <v>61</v>
      </c>
      <c r="B546" s="47"/>
      <c r="C546" s="48"/>
      <c r="D546" s="49"/>
      <c r="E546" s="49"/>
      <c r="F546" s="50" t="n">
        <f aca="false">ROUND(E546*ROUND(D546,2),2)</f>
        <v>0</v>
      </c>
      <c r="G546" s="51" t="s">
        <v>52</v>
      </c>
      <c r="H546" s="52" t="n">
        <f aca="false">KoeffForPrice</f>
        <v>0</v>
      </c>
      <c r="I546" s="53" t="n">
        <f aca="false">ROUND(E546*H546,2)</f>
        <v>0</v>
      </c>
      <c r="J546" s="50" t="n">
        <f aca="false">ROUND(I546*ROUND(D546,2),2)</f>
        <v>0</v>
      </c>
      <c r="L546" s="32"/>
      <c r="P546" s="2" t="s">
        <v>53</v>
      </c>
      <c r="S546" s="54"/>
      <c r="T546" s="55"/>
      <c r="U546" s="56"/>
      <c r="V546" s="53"/>
      <c r="W546" s="53" t="n">
        <f aca="false">ROUND(D546*S546,2)</f>
        <v>0</v>
      </c>
      <c r="X546" s="53" t="n">
        <f aca="false">ROUND(D546*T546,2)</f>
        <v>0</v>
      </c>
      <c r="Y546" s="50"/>
    </row>
    <row r="547" customFormat="false" ht="15.75" hidden="false" customHeight="false" outlineLevel="0" collapsed="false">
      <c r="A547" s="46" t="s">
        <v>62</v>
      </c>
      <c r="B547" s="47"/>
      <c r="C547" s="48"/>
      <c r="D547" s="49"/>
      <c r="E547" s="49"/>
      <c r="F547" s="50" t="n">
        <f aca="false">ROUND(E547*ROUND(D547,2),2)</f>
        <v>0</v>
      </c>
      <c r="G547" s="51" t="s">
        <v>52</v>
      </c>
      <c r="H547" s="52" t="n">
        <f aca="false">KoeffForPrice</f>
        <v>0</v>
      </c>
      <c r="I547" s="53" t="n">
        <f aca="false">ROUND(E547*H547,2)</f>
        <v>0</v>
      </c>
      <c r="J547" s="50" t="n">
        <f aca="false">ROUND(I547*ROUND(D547,2),2)</f>
        <v>0</v>
      </c>
      <c r="L547" s="32"/>
      <c r="P547" s="2" t="s">
        <v>53</v>
      </c>
      <c r="S547" s="54"/>
      <c r="T547" s="55"/>
      <c r="U547" s="56"/>
      <c r="V547" s="53"/>
      <c r="W547" s="53" t="n">
        <f aca="false">ROUND(D547*S547,2)</f>
        <v>0</v>
      </c>
      <c r="X547" s="53" t="n">
        <f aca="false">ROUND(D547*T547,2)</f>
        <v>0</v>
      </c>
      <c r="Y547" s="50"/>
    </row>
    <row r="548" customFormat="false" ht="15.75" hidden="false" customHeight="false" outlineLevel="0" collapsed="false">
      <c r="A548" s="46" t="s">
        <v>63</v>
      </c>
      <c r="B548" s="47"/>
      <c r="C548" s="48"/>
      <c r="D548" s="49"/>
      <c r="E548" s="49"/>
      <c r="F548" s="50" t="n">
        <f aca="false">ROUND(E548*ROUND(D548,2),2)</f>
        <v>0</v>
      </c>
      <c r="G548" s="51" t="s">
        <v>52</v>
      </c>
      <c r="H548" s="52" t="n">
        <f aca="false">KoeffForPrice</f>
        <v>0</v>
      </c>
      <c r="I548" s="53" t="n">
        <f aca="false">ROUND(E548*H548,2)</f>
        <v>0</v>
      </c>
      <c r="J548" s="50" t="n">
        <f aca="false">ROUND(I548*ROUND(D548,2),2)</f>
        <v>0</v>
      </c>
      <c r="L548" s="32"/>
      <c r="P548" s="2" t="s">
        <v>53</v>
      </c>
      <c r="S548" s="54"/>
      <c r="T548" s="55"/>
      <c r="U548" s="56"/>
      <c r="V548" s="53"/>
      <c r="W548" s="53" t="n">
        <f aca="false">ROUND(D548*S548,2)</f>
        <v>0</v>
      </c>
      <c r="X548" s="53" t="n">
        <f aca="false">ROUND(D548*T548,2)</f>
        <v>0</v>
      </c>
      <c r="Y548" s="50"/>
    </row>
    <row r="549" customFormat="false" ht="15.75" hidden="false" customHeight="false" outlineLevel="0" collapsed="false">
      <c r="A549" s="46" t="s">
        <v>64</v>
      </c>
      <c r="B549" s="47"/>
      <c r="C549" s="48"/>
      <c r="D549" s="49"/>
      <c r="E549" s="49"/>
      <c r="F549" s="50" t="n">
        <f aca="false">ROUND(E549*ROUND(D549,2),2)</f>
        <v>0</v>
      </c>
      <c r="G549" s="51" t="s">
        <v>52</v>
      </c>
      <c r="H549" s="52" t="n">
        <f aca="false">KoeffForPrice</f>
        <v>0</v>
      </c>
      <c r="I549" s="53" t="n">
        <f aca="false">ROUND(E549*H549,2)</f>
        <v>0</v>
      </c>
      <c r="J549" s="50" t="n">
        <f aca="false">ROUND(I549*ROUND(D549,2),2)</f>
        <v>0</v>
      </c>
      <c r="L549" s="32"/>
      <c r="P549" s="2" t="s">
        <v>53</v>
      </c>
      <c r="S549" s="54"/>
      <c r="T549" s="55"/>
      <c r="U549" s="56"/>
      <c r="V549" s="53"/>
      <c r="W549" s="53" t="n">
        <f aca="false">ROUND(D549*S549,2)</f>
        <v>0</v>
      </c>
      <c r="X549" s="53" t="n">
        <f aca="false">ROUND(D549*T549,2)</f>
        <v>0</v>
      </c>
      <c r="Y549" s="50"/>
    </row>
    <row r="550" customFormat="false" ht="15.75" hidden="false" customHeight="false" outlineLevel="0" collapsed="false">
      <c r="A550" s="46" t="s">
        <v>65</v>
      </c>
      <c r="B550" s="47"/>
      <c r="C550" s="48"/>
      <c r="D550" s="49"/>
      <c r="E550" s="49"/>
      <c r="F550" s="50" t="n">
        <f aca="false">ROUND(E550*ROUND(D550,2),2)</f>
        <v>0</v>
      </c>
      <c r="G550" s="51" t="s">
        <v>52</v>
      </c>
      <c r="H550" s="52" t="n">
        <f aca="false">KoeffForPrice</f>
        <v>0</v>
      </c>
      <c r="I550" s="53" t="n">
        <f aca="false">ROUND(E550*H550,2)</f>
        <v>0</v>
      </c>
      <c r="J550" s="50" t="n">
        <f aca="false">ROUND(I550*ROUND(D550,2),2)</f>
        <v>0</v>
      </c>
      <c r="L550" s="32"/>
      <c r="P550" s="2" t="s">
        <v>53</v>
      </c>
      <c r="S550" s="54"/>
      <c r="T550" s="55"/>
      <c r="U550" s="56"/>
      <c r="V550" s="53"/>
      <c r="W550" s="53" t="n">
        <f aca="false">ROUND(D550*S550,2)</f>
        <v>0</v>
      </c>
      <c r="X550" s="53" t="n">
        <f aca="false">ROUND(D550*T550,2)</f>
        <v>0</v>
      </c>
      <c r="Y550" s="50"/>
    </row>
    <row r="551" customFormat="false" ht="15.75" hidden="false" customHeight="false" outlineLevel="0" collapsed="false">
      <c r="A551" s="46" t="s">
        <v>66</v>
      </c>
      <c r="B551" s="47"/>
      <c r="C551" s="48"/>
      <c r="D551" s="49"/>
      <c r="E551" s="49"/>
      <c r="F551" s="50" t="n">
        <f aca="false">ROUND(E551*ROUND(D551,2),2)</f>
        <v>0</v>
      </c>
      <c r="G551" s="51" t="s">
        <v>52</v>
      </c>
      <c r="H551" s="52" t="n">
        <f aca="false">KoeffForPrice</f>
        <v>0</v>
      </c>
      <c r="I551" s="53" t="n">
        <f aca="false">ROUND(E551*H551,2)</f>
        <v>0</v>
      </c>
      <c r="J551" s="50" t="n">
        <f aca="false">ROUND(I551*ROUND(D551,2),2)</f>
        <v>0</v>
      </c>
      <c r="L551" s="32"/>
      <c r="P551" s="2" t="s">
        <v>53</v>
      </c>
      <c r="S551" s="54"/>
      <c r="T551" s="55"/>
      <c r="U551" s="56"/>
      <c r="V551" s="53"/>
      <c r="W551" s="53" t="n">
        <f aca="false">ROUND(D551*S551,2)</f>
        <v>0</v>
      </c>
      <c r="X551" s="53" t="n">
        <f aca="false">ROUND(D551*T551,2)</f>
        <v>0</v>
      </c>
      <c r="Y551" s="50"/>
    </row>
    <row r="552" customFormat="false" ht="15.75" hidden="false" customHeight="false" outlineLevel="0" collapsed="false">
      <c r="A552" s="46" t="s">
        <v>67</v>
      </c>
      <c r="B552" s="47"/>
      <c r="C552" s="48"/>
      <c r="D552" s="49"/>
      <c r="E552" s="49"/>
      <c r="F552" s="50" t="n">
        <f aca="false">ROUND(E552*ROUND(D552,2),2)</f>
        <v>0</v>
      </c>
      <c r="G552" s="51" t="s">
        <v>52</v>
      </c>
      <c r="H552" s="52" t="n">
        <f aca="false">KoeffForPrice</f>
        <v>0</v>
      </c>
      <c r="I552" s="53" t="n">
        <f aca="false">ROUND(E552*H552,2)</f>
        <v>0</v>
      </c>
      <c r="J552" s="50" t="n">
        <f aca="false">ROUND(I552*ROUND(D552,2),2)</f>
        <v>0</v>
      </c>
      <c r="L552" s="32"/>
      <c r="P552" s="2" t="s">
        <v>53</v>
      </c>
      <c r="S552" s="54"/>
      <c r="T552" s="55"/>
      <c r="U552" s="56"/>
      <c r="V552" s="53"/>
      <c r="W552" s="53" t="n">
        <f aca="false">ROUND(D552*S552,2)</f>
        <v>0</v>
      </c>
      <c r="X552" s="53" t="n">
        <f aca="false">ROUND(D552*T552,2)</f>
        <v>0</v>
      </c>
      <c r="Y552" s="50"/>
    </row>
    <row r="553" customFormat="false" ht="15.75" hidden="true" customHeight="false" outlineLevel="0" collapsed="false">
      <c r="A553" s="57"/>
      <c r="B553" s="58"/>
      <c r="C553" s="58"/>
      <c r="D553" s="58"/>
      <c r="E553" s="58"/>
      <c r="F553" s="59"/>
      <c r="G553" s="60"/>
      <c r="H553" s="58"/>
      <c r="I553" s="58"/>
      <c r="J553" s="61"/>
      <c r="L553" s="32"/>
      <c r="P553" s="2" t="s">
        <v>68</v>
      </c>
      <c r="S553" s="62"/>
      <c r="T553" s="63"/>
      <c r="U553" s="63"/>
      <c r="V553" s="63"/>
      <c r="W553" s="63"/>
      <c r="X553" s="63"/>
      <c r="Y553" s="64"/>
    </row>
    <row r="554" customFormat="false" ht="15.75" hidden="false" customHeight="false" outlineLevel="0" collapsed="false">
      <c r="A554" s="65" t="s">
        <v>69</v>
      </c>
      <c r="B554" s="66"/>
      <c r="C554" s="66"/>
      <c r="D554" s="66"/>
      <c r="E554" s="66"/>
      <c r="F554" s="67" t="n">
        <f aca="false">SUM(F537:F553)</f>
        <v>0</v>
      </c>
      <c r="G554" s="68"/>
      <c r="H554" s="65" t="s">
        <v>69</v>
      </c>
      <c r="I554" s="66"/>
      <c r="J554" s="67" t="n">
        <f aca="false">SUM(J537:J553)</f>
        <v>0</v>
      </c>
      <c r="L554" s="32"/>
      <c r="P554" s="2" t="s">
        <v>70</v>
      </c>
      <c r="S554" s="69"/>
      <c r="T554" s="69"/>
      <c r="U554" s="69"/>
      <c r="V554" s="69"/>
      <c r="W554" s="70" t="n">
        <f aca="false">SUM(W537:W553)</f>
        <v>0</v>
      </c>
      <c r="X554" s="70" t="n">
        <f aca="false">SUM(X537:X553)</f>
        <v>0</v>
      </c>
      <c r="Y554" s="70" t="n">
        <f aca="false">SUM(Y537:Y553)</f>
        <v>0</v>
      </c>
    </row>
    <row r="555" customFormat="false" ht="15.75" hidden="false" customHeight="false" outlineLevel="0" collapsed="false">
      <c r="A555" s="71" t="s">
        <v>71</v>
      </c>
      <c r="B555" s="72"/>
      <c r="C555" s="72"/>
      <c r="D555" s="72"/>
      <c r="E555" s="72"/>
      <c r="F555" s="73" t="n">
        <f aca="false">SUMIF(P537:P553,"pr",F537:F553)</f>
        <v>0</v>
      </c>
      <c r="G555" s="74"/>
      <c r="H555" s="71" t="s">
        <v>71</v>
      </c>
      <c r="I555" s="72"/>
      <c r="J555" s="73" t="n">
        <f aca="false">SUMIF(P537:P553,"pr",J537:J553)</f>
        <v>0</v>
      </c>
      <c r="L555" s="32"/>
      <c r="P555" s="2" t="s">
        <v>72</v>
      </c>
    </row>
    <row r="556" customFormat="false" ht="15.75" hidden="false" customHeight="false" outlineLevel="0" collapsed="false">
      <c r="A556" s="71" t="s">
        <v>73</v>
      </c>
      <c r="B556" s="72"/>
      <c r="C556" s="72"/>
      <c r="D556" s="72"/>
      <c r="E556" s="72"/>
      <c r="F556" s="73" t="n">
        <f aca="false">SUMIF(P537:P553,"mat",F537:F553)+SUMIF(P537:P553,"meh",F537:F553)</f>
        <v>0</v>
      </c>
      <c r="G556" s="74"/>
      <c r="H556" s="71" t="s">
        <v>73</v>
      </c>
      <c r="I556" s="72"/>
      <c r="J556" s="73" t="n">
        <f aca="false">SUMIF(P537:P553,"mat",J537:J553)+SUMIF(P537:P553,"meh",J537:J553)</f>
        <v>0</v>
      </c>
      <c r="L556" s="32"/>
      <c r="P556" s="2" t="s">
        <v>74</v>
      </c>
    </row>
    <row r="557" customFormat="false" ht="15.75" hidden="false" customHeight="false" outlineLevel="0" collapsed="false">
      <c r="A557" s="29"/>
      <c r="B557" s="29"/>
      <c r="C557" s="29"/>
      <c r="D557" s="29"/>
      <c r="E557" s="29"/>
      <c r="F557" s="29"/>
      <c r="G557" s="75"/>
      <c r="H557" s="29"/>
      <c r="I557" s="29"/>
      <c r="J557" s="76"/>
      <c r="L557" s="32"/>
      <c r="P557" s="2" t="s">
        <v>47</v>
      </c>
    </row>
    <row r="558" customFormat="false" ht="15.75" hidden="false" customHeight="false" outlineLevel="0" collapsed="false">
      <c r="A558" s="83" t="s">
        <v>75</v>
      </c>
      <c r="B558" s="84"/>
      <c r="C558" s="84"/>
      <c r="D558" s="84"/>
      <c r="E558" s="84"/>
      <c r="F558" s="85" t="n">
        <f aca="false">SUMIF(P8:P557,"irazd",F8:F557)</f>
        <v>0</v>
      </c>
      <c r="G558" s="86"/>
      <c r="H558" s="83" t="s">
        <v>75</v>
      </c>
      <c r="I558" s="84"/>
      <c r="J558" s="87" t="n">
        <f aca="false">SUMIF(P8:P557,"irazd",J8:J557)</f>
        <v>0</v>
      </c>
      <c r="P558" s="2" t="s">
        <v>76</v>
      </c>
      <c r="W558" s="85" t="n">
        <f aca="false">SUMIF(P8:P557,"irazd",W8:W557)</f>
        <v>0</v>
      </c>
      <c r="X558" s="85" t="n">
        <f aca="false">SUMIF(P8:P557,"irazd",X8:X557)</f>
        <v>0</v>
      </c>
      <c r="Y558" s="85" t="n">
        <f aca="false">SUMIF(P8:P557,"irazd",Y8:Y557)</f>
        <v>0</v>
      </c>
    </row>
    <row r="559" customFormat="false" ht="15.75" hidden="false" customHeight="false" outlineLevel="0" collapsed="false">
      <c r="A559" s="88" t="s">
        <v>71</v>
      </c>
      <c r="B559" s="89"/>
      <c r="C559" s="89"/>
      <c r="D559" s="89"/>
      <c r="E559" s="89"/>
      <c r="F559" s="90" t="n">
        <f aca="false">SUMIF(P8:P557,"irazdp",F8:F557)</f>
        <v>0</v>
      </c>
      <c r="G559" s="74"/>
      <c r="H559" s="88" t="s">
        <v>71</v>
      </c>
      <c r="I559" s="89"/>
      <c r="J559" s="91" t="n">
        <f aca="false">SUMIF(P8:P557,"irazdp",J8:J557)</f>
        <v>0</v>
      </c>
      <c r="P559" s="2" t="s">
        <v>77</v>
      </c>
    </row>
    <row r="560" customFormat="false" ht="15.75" hidden="false" customHeight="false" outlineLevel="0" collapsed="false">
      <c r="A560" s="88" t="s">
        <v>73</v>
      </c>
      <c r="B560" s="89"/>
      <c r="C560" s="89"/>
      <c r="D560" s="89"/>
      <c r="E560" s="89"/>
      <c r="F560" s="90" t="n">
        <f aca="false">SUMIF(P8:P557,"irazdm",F8:F557)</f>
        <v>0</v>
      </c>
      <c r="G560" s="74"/>
      <c r="H560" s="88" t="s">
        <v>73</v>
      </c>
      <c r="I560" s="89"/>
      <c r="J560" s="91" t="n">
        <f aca="false">SUMIF(P8:P557,"irazdm",J8:J557)</f>
        <v>0</v>
      </c>
      <c r="P560" s="2" t="s">
        <v>78</v>
      </c>
    </row>
    <row r="561" customFormat="false" ht="15.75" hidden="false" customHeight="false" outlineLevel="0" collapsed="false">
      <c r="G561" s="75"/>
      <c r="J561" s="92"/>
      <c r="P561" s="2" t="s">
        <v>79</v>
      </c>
    </row>
    <row r="562" customFormat="false" ht="15.75" hidden="false" customHeight="false" outlineLevel="0" collapsed="false">
      <c r="A562" s="93" t="s">
        <v>80</v>
      </c>
      <c r="B562" s="94"/>
      <c r="C562" s="95" t="n">
        <v>0</v>
      </c>
      <c r="D562" s="94"/>
      <c r="E562" s="94"/>
      <c r="F562" s="96" t="n">
        <f aca="false">ROUND(F558*НР,2)</f>
        <v>0</v>
      </c>
      <c r="G562" s="97"/>
      <c r="H562" s="94"/>
      <c r="I562" s="94"/>
      <c r="J562" s="98"/>
      <c r="P562" s="2" t="s">
        <v>81</v>
      </c>
    </row>
    <row r="563" customFormat="false" ht="15.75" hidden="false" customHeight="false" outlineLevel="0" collapsed="false">
      <c r="A563" s="83" t="s">
        <v>82</v>
      </c>
      <c r="B563" s="84"/>
      <c r="C563" s="84"/>
      <c r="D563" s="84"/>
      <c r="E563" s="84"/>
      <c r="F563" s="85" t="n">
        <f aca="false">F558+F562</f>
        <v>0</v>
      </c>
      <c r="G563" s="86"/>
      <c r="H563" s="84"/>
      <c r="I563" s="84"/>
      <c r="J563" s="99"/>
      <c r="P563" s="2" t="s">
        <v>83</v>
      </c>
    </row>
    <row r="564" customFormat="false" ht="15.75" hidden="false" customHeight="false" outlineLevel="0" collapsed="false">
      <c r="G564" s="75"/>
      <c r="J564" s="92"/>
      <c r="P564" s="2" t="s">
        <v>79</v>
      </c>
    </row>
    <row r="565" customFormat="false" ht="21.75" hidden="false" customHeight="true" outlineLevel="0" collapsed="false">
      <c r="A565" s="100" t="s">
        <v>84</v>
      </c>
      <c r="B565" s="101"/>
      <c r="C565" s="101"/>
      <c r="D565" s="101"/>
      <c r="E565" s="101"/>
      <c r="F565" s="101"/>
      <c r="G565" s="102"/>
      <c r="J565" s="92"/>
      <c r="P565" s="2" t="s">
        <v>79</v>
      </c>
    </row>
    <row r="566" customFormat="false" ht="15.75" hidden="false" customHeight="false" outlineLevel="0" collapsed="false">
      <c r="J566" s="92"/>
      <c r="P566" s="2" t="s">
        <v>79</v>
      </c>
    </row>
    <row r="567" customFormat="false" ht="15.75" hidden="false" customHeight="false" outlineLevel="0" collapsed="false">
      <c r="A567" s="93" t="s">
        <v>75</v>
      </c>
      <c r="J567" s="103" t="n">
        <f aca="false">ItogoPoRazdelam1</f>
        <v>0</v>
      </c>
      <c r="P567" s="2" t="s">
        <v>85</v>
      </c>
    </row>
    <row r="568" customFormat="false" ht="15.75" hidden="false" customHeight="false" outlineLevel="0" collapsed="false">
      <c r="A568" s="93"/>
      <c r="J568" s="103"/>
      <c r="P568" s="2" t="s">
        <v>86</v>
      </c>
    </row>
    <row r="569" customFormat="false" ht="15.75" hidden="false" customHeight="false" outlineLevel="0" collapsed="false">
      <c r="A569" s="93" t="s">
        <v>87</v>
      </c>
      <c r="B569" s="93"/>
      <c r="C569" s="95" t="n">
        <v>0.08</v>
      </c>
      <c r="D569" s="93"/>
      <c r="E569" s="93"/>
      <c r="F569" s="93"/>
      <c r="G569" s="93"/>
      <c r="H569" s="93"/>
      <c r="I569" s="93"/>
      <c r="J569" s="103" t="n">
        <f aca="false">ROUND(ItogoPoRazdelam*$C569,2)</f>
        <v>0</v>
      </c>
      <c r="P569" s="2" t="s">
        <v>88</v>
      </c>
    </row>
    <row r="570" customFormat="false" ht="15.75" hidden="false" customHeight="false" outlineLevel="0" collapsed="false">
      <c r="A570" s="93"/>
      <c r="B570" s="93"/>
      <c r="C570" s="95"/>
      <c r="D570" s="93"/>
      <c r="E570" s="93"/>
      <c r="F570" s="93"/>
      <c r="G570" s="93"/>
      <c r="H570" s="93"/>
      <c r="I570" s="93"/>
      <c r="J570" s="103"/>
      <c r="P570" s="2" t="s">
        <v>86</v>
      </c>
    </row>
    <row r="571" customFormat="false" ht="15.75" hidden="false" customHeight="false" outlineLevel="0" collapsed="false">
      <c r="A571" s="104" t="s">
        <v>89</v>
      </c>
      <c r="B571" s="104"/>
      <c r="C571" s="105"/>
      <c r="D571" s="104"/>
      <c r="E571" s="104"/>
      <c r="F571" s="104"/>
      <c r="G571" s="104"/>
      <c r="H571" s="104"/>
      <c r="I571" s="104"/>
      <c r="J571" s="106" t="n">
        <f aca="false">SUM(J567:J570)</f>
        <v>0</v>
      </c>
      <c r="P571" s="2" t="s">
        <v>90</v>
      </c>
    </row>
    <row r="572" customFormat="false" ht="15.75" hidden="false" customHeight="false" outlineLevel="0" collapsed="false">
      <c r="A572" s="93" t="s">
        <v>91</v>
      </c>
      <c r="B572" s="93"/>
      <c r="C572" s="95"/>
      <c r="D572" s="93"/>
      <c r="E572" s="93"/>
      <c r="F572" s="93"/>
      <c r="G572" s="93"/>
      <c r="H572" s="93"/>
      <c r="I572" s="93"/>
      <c r="J572" s="103" t="s">
        <v>14</v>
      </c>
      <c r="P572" s="2" t="s">
        <v>92</v>
      </c>
    </row>
    <row r="573" customFormat="false" ht="15.75" hidden="false" customHeight="false" outlineLevel="0" collapsed="false">
      <c r="A573" s="107"/>
      <c r="B573" s="107"/>
      <c r="C573" s="107"/>
      <c r="D573" s="107"/>
      <c r="E573" s="107"/>
      <c r="F573" s="107"/>
      <c r="G573" s="107"/>
      <c r="H573" s="107"/>
      <c r="I573" s="107"/>
      <c r="J573" s="108"/>
      <c r="P573" s="2" t="s">
        <v>93</v>
      </c>
    </row>
  </sheetData>
  <mergeCells count="18">
    <mergeCell ref="C1:D1"/>
    <mergeCell ref="G1:H1"/>
    <mergeCell ref="C2:D2"/>
    <mergeCell ref="G2:H2"/>
    <mergeCell ref="C3:D3"/>
    <mergeCell ref="G3:H3"/>
    <mergeCell ref="C4:D4"/>
    <mergeCell ref="G4:H4"/>
    <mergeCell ref="A5:F5"/>
    <mergeCell ref="G5:G7"/>
    <mergeCell ref="I5:J5"/>
    <mergeCell ref="S5:S6"/>
    <mergeCell ref="T5:T6"/>
    <mergeCell ref="U5:U6"/>
    <mergeCell ref="V5:V6"/>
    <mergeCell ref="W5:W6"/>
    <mergeCell ref="X5:X6"/>
    <mergeCell ref="Y5:Y6"/>
  </mergeCells>
  <hyperlinks>
    <hyperlink ref="L1" r:id="rId2" display="Справочное руководство."/>
    <hyperlink ref="L2" r:id="rId3" display="Набор Дефектовки или как работать в программе Смета 2007?"/>
    <hyperlink ref="L3" r:id="rId4" display="Типы строк в документах Дефектовка, Смета, КС-2 и др."/>
    <hyperlink ref="L4" r:id="rId5" display="Тип учёта строки или что такое &quot;дс&quot;?"/>
    <hyperlink ref="L5" r:id="rId6" display="Лимитированные затраты: создание, удаление, редактирование, сохранение."/>
  </hyperlinks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&amp;C&amp;P из &amp;N</oddFooter>
  </headerFooter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true"/>
  </sheetPr>
  <dimension ref="A1:GR1048576"/>
  <sheetViews>
    <sheetView showFormulas="false" showGridLines="false" showRowColHeaders="true" showZeros="true" rightToLeft="false" tabSelected="true" showOutlineSymbols="true" defaultGridColor="true" view="normal" topLeftCell="A136" colorId="64" zoomScale="100" zoomScaleNormal="100" zoomScalePageLayoutView="100" workbookViewId="0">
      <selection pane="topLeft" activeCell="C158" activeCellId="0" sqref="C158"/>
    </sheetView>
  </sheetViews>
  <sheetFormatPr defaultRowHeight="15.75" zeroHeight="false" outlineLevelRow="0" outlineLevelCol="0"/>
  <cols>
    <col collapsed="false" customWidth="true" hidden="false" outlineLevel="0" max="1" min="1" style="1" width="5.01"/>
    <col collapsed="false" customWidth="true" hidden="false" outlineLevel="0" max="2" min="2" style="1" width="62.42"/>
    <col collapsed="false" customWidth="true" hidden="false" outlineLevel="0" max="3" min="3" style="1" width="9"/>
    <col collapsed="false" customWidth="true" hidden="false" outlineLevel="0" max="4" min="4" style="1" width="12.14"/>
    <col collapsed="false" customWidth="true" hidden="false" outlineLevel="0" max="5" min="5" style="1" width="16.71"/>
    <col collapsed="false" customWidth="true" hidden="false" outlineLevel="0" max="6" min="6" style="1" width="18.71"/>
    <col collapsed="false" customWidth="true" hidden="false" outlineLevel="0" max="15" min="7" style="1" width="17.71"/>
    <col collapsed="false" customWidth="true" hidden="false" outlineLevel="0" max="234" min="16" style="2" width="9.14"/>
    <col collapsed="false" customWidth="true" hidden="false" outlineLevel="0" max="1025" min="235" style="1" width="9.14"/>
  </cols>
  <sheetData>
    <row r="1" customFormat="false" ht="24" hidden="false" customHeight="true" outlineLevel="0" collapsed="false">
      <c r="A1" s="109"/>
      <c r="C1" s="109"/>
      <c r="R1" s="2" t="s">
        <v>7</v>
      </c>
      <c r="T1" s="2" t="s">
        <v>94</v>
      </c>
      <c r="U1" s="2" t="n">
        <v>1</v>
      </c>
      <c r="V1" s="2" t="s">
        <v>26</v>
      </c>
      <c r="W1" s="2" t="n">
        <v>1</v>
      </c>
      <c r="X1" s="110" t="n">
        <v>43538</v>
      </c>
      <c r="GR1" s="2" t="s">
        <v>95</v>
      </c>
    </row>
    <row r="2" customFormat="false" ht="15.75" hidden="false" customHeight="true" outlineLevel="0" collapsed="false">
      <c r="A2" s="111"/>
      <c r="B2" s="111"/>
      <c r="C2" s="111"/>
      <c r="D2" s="111"/>
      <c r="E2" s="111"/>
      <c r="F2" s="111"/>
      <c r="R2" s="2" t="s">
        <v>14</v>
      </c>
      <c r="T2" s="2" t="s">
        <v>26</v>
      </c>
      <c r="U2" s="2" t="s">
        <v>96</v>
      </c>
      <c r="GR2" s="2" t="s">
        <v>97</v>
      </c>
    </row>
    <row r="3" customFormat="false" ht="57" hidden="false" customHeight="true" outlineLevel="0" collapsed="false">
      <c r="A3" s="112"/>
      <c r="B3" s="112"/>
      <c r="C3" s="112"/>
      <c r="D3" s="112"/>
      <c r="E3" s="112"/>
      <c r="F3" s="112"/>
      <c r="U3" s="110" t="n">
        <v>43538</v>
      </c>
      <c r="V3" s="2" t="n">
        <v>0</v>
      </c>
      <c r="W3" s="113" t="n">
        <v>0</v>
      </c>
      <c r="X3" s="2" t="n">
        <v>0</v>
      </c>
      <c r="GR3" s="2" t="s">
        <v>15</v>
      </c>
    </row>
    <row r="4" customFormat="false" ht="39.95" hidden="false" customHeight="true" outlineLevel="0" collapsed="false">
      <c r="A4" s="114"/>
      <c r="B4" s="114"/>
      <c r="C4" s="114"/>
      <c r="D4" s="114"/>
      <c r="E4" s="114"/>
      <c r="F4" s="114"/>
      <c r="GR4" s="2" t="n">
        <v>1</v>
      </c>
    </row>
    <row r="5" customFormat="false" ht="15.75" hidden="false" customHeight="true" outlineLevel="0" collapsed="false">
      <c r="B5" s="0"/>
      <c r="GR5" s="2" t="n">
        <f aca="false">FALSE()</f>
        <v>0</v>
      </c>
    </row>
    <row r="6" customFormat="false" ht="15.75" hidden="false" customHeight="true" outlineLevel="0" collapsed="false">
      <c r="B6" s="0"/>
      <c r="GR6" s="2" t="n">
        <f aca="false">FALSE()</f>
        <v>0</v>
      </c>
    </row>
    <row r="7" customFormat="false" ht="15.75" hidden="false" customHeight="true" outlineLevel="0" collapsed="false">
      <c r="E7" s="115"/>
      <c r="F7" s="116"/>
    </row>
    <row r="8" customFormat="false" ht="33.75" hidden="false" customHeight="true" outlineLevel="0" collapsed="false">
      <c r="A8" s="23" t="s">
        <v>36</v>
      </c>
      <c r="B8" s="23" t="s">
        <v>37</v>
      </c>
      <c r="C8" s="23" t="s">
        <v>98</v>
      </c>
      <c r="D8" s="23" t="s">
        <v>39</v>
      </c>
      <c r="E8" s="23" t="s">
        <v>40</v>
      </c>
      <c r="F8" s="23" t="s">
        <v>41</v>
      </c>
    </row>
    <row r="9" customFormat="false" ht="14.25" hidden="false" customHeight="true" outlineLevel="0" collapsed="false">
      <c r="A9" s="24" t="n">
        <v>1</v>
      </c>
      <c r="B9" s="24" t="n">
        <v>2</v>
      </c>
      <c r="C9" s="24" t="n">
        <v>3</v>
      </c>
      <c r="D9" s="24" t="n">
        <v>4</v>
      </c>
      <c r="E9" s="24" t="n">
        <v>5</v>
      </c>
      <c r="F9" s="24" t="n">
        <v>6</v>
      </c>
    </row>
    <row r="10" customFormat="false" ht="20.25" hidden="false" customHeight="false" outlineLevel="0" collapsed="false">
      <c r="A10" s="117" t="s">
        <v>99</v>
      </c>
      <c r="P10" s="2" t="s">
        <v>47</v>
      </c>
    </row>
    <row r="11" customFormat="false" ht="15.75" hidden="false" customHeight="false" outlineLevel="0" collapsed="false">
      <c r="A11" s="118" t="n">
        <v>1</v>
      </c>
      <c r="B11" s="83" t="s">
        <v>100</v>
      </c>
      <c r="P11" s="2" t="s">
        <v>49</v>
      </c>
    </row>
    <row r="12" customFormat="false" ht="26.85" hidden="false" customHeight="false" outlineLevel="0" collapsed="false">
      <c r="A12" s="119" t="s">
        <v>51</v>
      </c>
      <c r="B12" s="120" t="s">
        <v>101</v>
      </c>
      <c r="C12" s="121" t="s">
        <v>102</v>
      </c>
      <c r="D12" s="122" t="n">
        <v>141</v>
      </c>
      <c r="E12" s="123"/>
      <c r="F12" s="124"/>
      <c r="P12" s="2" t="s">
        <v>53</v>
      </c>
    </row>
    <row r="13" customFormat="false" ht="15" hidden="false" customHeight="false" outlineLevel="0" collapsed="false">
      <c r="A13" s="46" t="s">
        <v>54</v>
      </c>
      <c r="B13" s="125" t="s">
        <v>103</v>
      </c>
      <c r="C13" s="126" t="s">
        <v>104</v>
      </c>
      <c r="D13" s="127" t="n">
        <v>141</v>
      </c>
      <c r="E13" s="128"/>
      <c r="F13" s="129"/>
      <c r="P13" s="2" t="s">
        <v>53</v>
      </c>
    </row>
    <row r="14" customFormat="false" ht="26.85" hidden="false" customHeight="false" outlineLevel="0" collapsed="false">
      <c r="A14" s="46" t="s">
        <v>55</v>
      </c>
      <c r="B14" s="125" t="s">
        <v>105</v>
      </c>
      <c r="C14" s="126" t="s">
        <v>102</v>
      </c>
      <c r="D14" s="127" t="n">
        <v>141</v>
      </c>
      <c r="E14" s="128"/>
      <c r="F14" s="129"/>
      <c r="P14" s="2" t="s">
        <v>53</v>
      </c>
    </row>
    <row r="15" customFormat="false" ht="15" hidden="false" customHeight="false" outlineLevel="0" collapsed="false">
      <c r="A15" s="46" t="s">
        <v>56</v>
      </c>
      <c r="B15" s="125" t="s">
        <v>106</v>
      </c>
      <c r="C15" s="126" t="s">
        <v>102</v>
      </c>
      <c r="D15" s="127" t="n">
        <v>141</v>
      </c>
      <c r="E15" s="128"/>
      <c r="F15" s="129"/>
    </row>
    <row r="16" customFormat="false" ht="15" hidden="false" customHeight="false" outlineLevel="0" collapsed="false">
      <c r="A16" s="46" t="s">
        <v>57</v>
      </c>
      <c r="B16" s="130" t="s">
        <v>107</v>
      </c>
      <c r="C16" s="131" t="s">
        <v>108</v>
      </c>
      <c r="D16" s="132" t="n">
        <v>1</v>
      </c>
      <c r="E16" s="133"/>
      <c r="F16" s="134"/>
      <c r="P16" s="2" t="s">
        <v>53</v>
      </c>
    </row>
    <row r="17" customFormat="false" ht="15" hidden="false" customHeight="false" outlineLevel="0" collapsed="false">
      <c r="A17" s="135" t="s">
        <v>109</v>
      </c>
      <c r="B17" s="135"/>
      <c r="F17" s="136"/>
      <c r="P17" s="2" t="s">
        <v>70</v>
      </c>
    </row>
    <row r="18" customFormat="false" ht="15" hidden="false" customHeight="false" outlineLevel="0" collapsed="false">
      <c r="P18" s="2" t="s">
        <v>47</v>
      </c>
    </row>
    <row r="19" customFormat="false" ht="15" hidden="false" customHeight="false" outlineLevel="0" collapsed="false">
      <c r="A19" s="118" t="n">
        <v>2</v>
      </c>
      <c r="B19" s="83" t="s">
        <v>110</v>
      </c>
      <c r="P19" s="2" t="s">
        <v>49</v>
      </c>
    </row>
    <row r="20" customFormat="false" ht="15" hidden="false" customHeight="false" outlineLevel="0" collapsed="false">
      <c r="A20" s="119" t="s">
        <v>51</v>
      </c>
      <c r="B20" s="120" t="s">
        <v>111</v>
      </c>
      <c r="C20" s="121" t="s">
        <v>108</v>
      </c>
      <c r="D20" s="122" t="n">
        <v>232</v>
      </c>
      <c r="E20" s="123"/>
      <c r="F20" s="124"/>
      <c r="P20" s="2" t="s">
        <v>53</v>
      </c>
    </row>
    <row r="21" customFormat="false" ht="15" hidden="false" customHeight="false" outlineLevel="0" collapsed="false">
      <c r="A21" s="46" t="s">
        <v>54</v>
      </c>
      <c r="B21" s="120" t="s">
        <v>112</v>
      </c>
      <c r="C21" s="121" t="s">
        <v>108</v>
      </c>
      <c r="D21" s="122" t="n">
        <v>232</v>
      </c>
      <c r="E21" s="123"/>
      <c r="F21" s="124"/>
      <c r="P21" s="2" t="s">
        <v>53</v>
      </c>
    </row>
    <row r="22" customFormat="false" ht="15" hidden="false" customHeight="false" outlineLevel="0" collapsed="false">
      <c r="A22" s="46" t="s">
        <v>55</v>
      </c>
      <c r="B22" s="125" t="s">
        <v>113</v>
      </c>
      <c r="C22" s="126" t="s">
        <v>108</v>
      </c>
      <c r="D22" s="127" t="n">
        <v>232</v>
      </c>
      <c r="E22" s="128"/>
      <c r="F22" s="129"/>
      <c r="P22" s="2" t="s">
        <v>53</v>
      </c>
    </row>
    <row r="23" customFormat="false" ht="15" hidden="false" customHeight="false" outlineLevel="0" collapsed="false">
      <c r="A23" s="46" t="s">
        <v>56</v>
      </c>
      <c r="B23" s="125" t="s">
        <v>114</v>
      </c>
      <c r="C23" s="126" t="s">
        <v>108</v>
      </c>
      <c r="D23" s="127" t="n">
        <v>232</v>
      </c>
      <c r="E23" s="128"/>
      <c r="F23" s="129"/>
      <c r="P23" s="2" t="s">
        <v>53</v>
      </c>
    </row>
    <row r="24" customFormat="false" ht="15" hidden="false" customHeight="false" outlineLevel="0" collapsed="false">
      <c r="A24" s="135" t="s">
        <v>109</v>
      </c>
      <c r="B24" s="135"/>
      <c r="F24" s="136"/>
      <c r="P24" s="2" t="s">
        <v>70</v>
      </c>
    </row>
    <row r="25" customFormat="false" ht="15" hidden="false" customHeight="false" outlineLevel="0" collapsed="false">
      <c r="P25" s="2" t="s">
        <v>47</v>
      </c>
    </row>
    <row r="26" customFormat="false" ht="15" hidden="false" customHeight="false" outlineLevel="0" collapsed="false">
      <c r="A26" s="118" t="n">
        <v>3</v>
      </c>
      <c r="B26" s="83" t="s">
        <v>115</v>
      </c>
      <c r="P26" s="2" t="s">
        <v>49</v>
      </c>
    </row>
    <row r="27" customFormat="false" ht="26.85" hidden="false" customHeight="false" outlineLevel="0" collapsed="false">
      <c r="A27" s="119" t="s">
        <v>51</v>
      </c>
      <c r="B27" s="120" t="s">
        <v>116</v>
      </c>
      <c r="C27" s="121" t="s">
        <v>104</v>
      </c>
      <c r="D27" s="122" t="n">
        <v>38</v>
      </c>
      <c r="E27" s="123"/>
      <c r="F27" s="124"/>
      <c r="P27" s="2" t="s">
        <v>53</v>
      </c>
    </row>
    <row r="28" customFormat="false" ht="26.85" hidden="false" customHeight="false" outlineLevel="0" collapsed="false">
      <c r="A28" s="46" t="s">
        <v>54</v>
      </c>
      <c r="B28" s="125" t="s">
        <v>117</v>
      </c>
      <c r="C28" s="126" t="s">
        <v>104</v>
      </c>
      <c r="D28" s="127" t="n">
        <v>38</v>
      </c>
      <c r="E28" s="128"/>
      <c r="F28" s="129"/>
      <c r="P28" s="2" t="s">
        <v>53</v>
      </c>
    </row>
    <row r="29" customFormat="false" ht="15" hidden="false" customHeight="false" outlineLevel="0" collapsed="false">
      <c r="A29" s="135" t="s">
        <v>109</v>
      </c>
      <c r="B29" s="135"/>
      <c r="F29" s="136"/>
      <c r="P29" s="2" t="s">
        <v>70</v>
      </c>
    </row>
    <row r="30" customFormat="false" ht="15" hidden="false" customHeight="false" outlineLevel="0" collapsed="false">
      <c r="P30" s="2" t="s">
        <v>47</v>
      </c>
    </row>
    <row r="31" customFormat="false" ht="15" hidden="false" customHeight="false" outlineLevel="0" collapsed="false">
      <c r="A31" s="118" t="n">
        <v>4</v>
      </c>
      <c r="B31" s="83" t="s">
        <v>118</v>
      </c>
      <c r="P31" s="2" t="s">
        <v>49</v>
      </c>
    </row>
    <row r="32" customFormat="false" ht="15" hidden="false" customHeight="false" outlineLevel="0" collapsed="false">
      <c r="A32" s="119" t="s">
        <v>51</v>
      </c>
      <c r="B32" s="120" t="s">
        <v>119</v>
      </c>
      <c r="C32" s="121" t="s">
        <v>104</v>
      </c>
      <c r="D32" s="122" t="n">
        <v>28</v>
      </c>
      <c r="E32" s="123"/>
      <c r="F32" s="124"/>
      <c r="P32" s="2" t="s">
        <v>53</v>
      </c>
    </row>
    <row r="33" customFormat="false" ht="15" hidden="false" customHeight="false" outlineLevel="0" collapsed="false">
      <c r="A33" s="46" t="s">
        <v>56</v>
      </c>
      <c r="B33" s="125" t="s">
        <v>120</v>
      </c>
      <c r="C33" s="126" t="s">
        <v>104</v>
      </c>
      <c r="D33" s="127" t="n">
        <v>4</v>
      </c>
      <c r="E33" s="128"/>
      <c r="F33" s="129"/>
      <c r="P33" s="2" t="s">
        <v>53</v>
      </c>
    </row>
    <row r="34" customFormat="false" ht="15" hidden="false" customHeight="false" outlineLevel="0" collapsed="false">
      <c r="A34" s="46" t="s">
        <v>57</v>
      </c>
      <c r="B34" s="130" t="s">
        <v>121</v>
      </c>
      <c r="C34" s="131" t="s">
        <v>102</v>
      </c>
      <c r="D34" s="132" t="n">
        <v>16.8</v>
      </c>
      <c r="E34" s="133"/>
      <c r="F34" s="134"/>
      <c r="P34" s="2" t="s">
        <v>53</v>
      </c>
    </row>
    <row r="35" customFormat="false" ht="15" hidden="false" customHeight="false" outlineLevel="0" collapsed="false">
      <c r="A35" s="135" t="s">
        <v>109</v>
      </c>
      <c r="B35" s="135"/>
      <c r="F35" s="136"/>
      <c r="P35" s="2" t="s">
        <v>70</v>
      </c>
    </row>
    <row r="36" customFormat="false" ht="15" hidden="false" customHeight="false" outlineLevel="0" collapsed="false">
      <c r="P36" s="2" t="s">
        <v>47</v>
      </c>
    </row>
    <row r="37" customFormat="false" ht="15" hidden="false" customHeight="false" outlineLevel="0" collapsed="false">
      <c r="A37" s="118" t="n">
        <v>5</v>
      </c>
      <c r="B37" s="83" t="s">
        <v>122</v>
      </c>
      <c r="P37" s="2" t="s">
        <v>49</v>
      </c>
    </row>
    <row r="38" customFormat="false" ht="26.85" hidden="false" customHeight="false" outlineLevel="0" collapsed="false">
      <c r="A38" s="119" t="s">
        <v>51</v>
      </c>
      <c r="B38" s="120" t="s">
        <v>123</v>
      </c>
      <c r="C38" s="121" t="s">
        <v>124</v>
      </c>
      <c r="D38" s="122" t="n">
        <v>5.04</v>
      </c>
      <c r="E38" s="123"/>
      <c r="F38" s="124"/>
      <c r="P38" s="2" t="s">
        <v>53</v>
      </c>
    </row>
    <row r="39" customFormat="false" ht="15" hidden="false" customHeight="false" outlineLevel="0" collapsed="false">
      <c r="A39" s="46" t="s">
        <v>54</v>
      </c>
      <c r="B39" s="125" t="s">
        <v>125</v>
      </c>
      <c r="C39" s="126" t="s">
        <v>102</v>
      </c>
      <c r="D39" s="127" t="n">
        <v>16.8</v>
      </c>
      <c r="E39" s="128"/>
      <c r="F39" s="129"/>
      <c r="P39" s="2" t="s">
        <v>53</v>
      </c>
    </row>
    <row r="40" customFormat="false" ht="15" hidden="false" customHeight="false" outlineLevel="0" collapsed="false">
      <c r="A40" s="46" t="s">
        <v>55</v>
      </c>
      <c r="B40" s="125" t="s">
        <v>126</v>
      </c>
      <c r="C40" s="126" t="s">
        <v>104</v>
      </c>
      <c r="D40" s="127" t="n">
        <v>4</v>
      </c>
      <c r="E40" s="128"/>
      <c r="F40" s="129"/>
      <c r="P40" s="2" t="s">
        <v>53</v>
      </c>
    </row>
    <row r="41" customFormat="false" ht="15" hidden="false" customHeight="false" outlineLevel="0" collapsed="false">
      <c r="A41" s="46" t="s">
        <v>56</v>
      </c>
      <c r="B41" s="125" t="s">
        <v>127</v>
      </c>
      <c r="C41" s="126" t="s">
        <v>102</v>
      </c>
      <c r="D41" s="127" t="n">
        <v>16.8</v>
      </c>
      <c r="E41" s="128"/>
      <c r="F41" s="129"/>
      <c r="P41" s="2" t="s">
        <v>53</v>
      </c>
    </row>
    <row r="42" customFormat="false" ht="15" hidden="false" customHeight="false" outlineLevel="0" collapsed="false">
      <c r="A42" s="46" t="s">
        <v>57</v>
      </c>
      <c r="B42" s="125" t="s">
        <v>125</v>
      </c>
      <c r="C42" s="126" t="s">
        <v>102</v>
      </c>
      <c r="D42" s="127" t="n">
        <v>16.8</v>
      </c>
      <c r="E42" s="128"/>
      <c r="F42" s="129"/>
      <c r="P42" s="2" t="s">
        <v>53</v>
      </c>
    </row>
    <row r="43" customFormat="false" ht="15" hidden="false" customHeight="false" outlineLevel="0" collapsed="false">
      <c r="A43" s="46" t="s">
        <v>58</v>
      </c>
      <c r="B43" s="125" t="s">
        <v>128</v>
      </c>
      <c r="C43" s="126" t="s">
        <v>102</v>
      </c>
      <c r="D43" s="127" t="n">
        <v>16.8</v>
      </c>
      <c r="E43" s="128"/>
      <c r="F43" s="129"/>
      <c r="P43" s="2" t="s">
        <v>53</v>
      </c>
    </row>
    <row r="44" customFormat="false" ht="15" hidden="false" customHeight="false" outlineLevel="0" collapsed="false">
      <c r="A44" s="46" t="s">
        <v>59</v>
      </c>
      <c r="B44" s="125" t="s">
        <v>129</v>
      </c>
      <c r="C44" s="126" t="s">
        <v>102</v>
      </c>
      <c r="D44" s="127" t="n">
        <v>16.8</v>
      </c>
      <c r="E44" s="128"/>
      <c r="F44" s="129"/>
      <c r="P44" s="2" t="s">
        <v>53</v>
      </c>
    </row>
    <row r="45" customFormat="false" ht="26.85" hidden="false" customHeight="false" outlineLevel="0" collapsed="false">
      <c r="A45" s="46" t="s">
        <v>60</v>
      </c>
      <c r="B45" s="125" t="s">
        <v>130</v>
      </c>
      <c r="C45" s="126" t="s">
        <v>104</v>
      </c>
      <c r="D45" s="127" t="n">
        <v>95</v>
      </c>
      <c r="E45" s="128"/>
      <c r="F45" s="129"/>
      <c r="P45" s="2" t="s">
        <v>53</v>
      </c>
    </row>
    <row r="46" customFormat="false" ht="26.85" hidden="false" customHeight="false" outlineLevel="0" collapsed="false">
      <c r="A46" s="46" t="s">
        <v>61</v>
      </c>
      <c r="B46" s="125" t="s">
        <v>131</v>
      </c>
      <c r="C46" s="126" t="s">
        <v>124</v>
      </c>
      <c r="D46" s="127" t="n">
        <v>1.68</v>
      </c>
      <c r="E46" s="128"/>
      <c r="F46" s="129"/>
      <c r="P46" s="2" t="s">
        <v>53</v>
      </c>
    </row>
    <row r="47" customFormat="false" ht="15" hidden="false" customHeight="false" outlineLevel="0" collapsed="false">
      <c r="A47" s="135" t="s">
        <v>109</v>
      </c>
      <c r="B47" s="135"/>
      <c r="F47" s="136"/>
      <c r="P47" s="2" t="s">
        <v>70</v>
      </c>
    </row>
    <row r="48" customFormat="false" ht="15" hidden="false" customHeight="false" outlineLevel="0" collapsed="false">
      <c r="P48" s="2" t="s">
        <v>47</v>
      </c>
    </row>
    <row r="49" customFormat="false" ht="15" hidden="false" customHeight="false" outlineLevel="0" collapsed="false">
      <c r="A49" s="118" t="n">
        <v>6</v>
      </c>
      <c r="B49" s="83" t="s">
        <v>132</v>
      </c>
      <c r="P49" s="2" t="s">
        <v>49</v>
      </c>
    </row>
    <row r="50" customFormat="false" ht="26.85" hidden="false" customHeight="false" outlineLevel="0" collapsed="false">
      <c r="A50" s="119" t="s">
        <v>51</v>
      </c>
      <c r="B50" s="137" t="s">
        <v>133</v>
      </c>
      <c r="C50" s="138" t="s">
        <v>102</v>
      </c>
      <c r="D50" s="139" t="n">
        <v>20.8</v>
      </c>
      <c r="E50" s="140"/>
      <c r="F50" s="141"/>
      <c r="P50" s="2" t="s">
        <v>53</v>
      </c>
    </row>
    <row r="51" customFormat="false" ht="15" hidden="false" customHeight="false" outlineLevel="0" collapsed="false">
      <c r="A51" s="46" t="s">
        <v>54</v>
      </c>
      <c r="B51" s="120" t="s">
        <v>134</v>
      </c>
      <c r="C51" s="121" t="s">
        <v>108</v>
      </c>
      <c r="D51" s="122" t="n">
        <v>30</v>
      </c>
      <c r="E51" s="123"/>
      <c r="F51" s="124"/>
      <c r="P51" s="2" t="s">
        <v>53</v>
      </c>
    </row>
    <row r="52" customFormat="false" ht="15" hidden="false" customHeight="false" outlineLevel="0" collapsed="false">
      <c r="A52" s="46" t="s">
        <v>55</v>
      </c>
      <c r="B52" s="125" t="s">
        <v>135</v>
      </c>
      <c r="C52" s="126" t="s">
        <v>108</v>
      </c>
      <c r="D52" s="127" t="n">
        <v>4</v>
      </c>
      <c r="E52" s="128"/>
      <c r="F52" s="129"/>
      <c r="P52" s="2" t="s">
        <v>53</v>
      </c>
    </row>
    <row r="53" customFormat="false" ht="15" hidden="false" customHeight="false" outlineLevel="0" collapsed="false">
      <c r="A53" s="46" t="s">
        <v>56</v>
      </c>
      <c r="B53" s="125" t="s">
        <v>136</v>
      </c>
      <c r="C53" s="126" t="s">
        <v>104</v>
      </c>
      <c r="D53" s="127" t="n">
        <v>18</v>
      </c>
      <c r="E53" s="128"/>
      <c r="F53" s="129"/>
      <c r="P53" s="2" t="s">
        <v>53</v>
      </c>
    </row>
    <row r="54" customFormat="false" ht="15" hidden="false" customHeight="false" outlineLevel="0" collapsed="false">
      <c r="A54" s="46" t="s">
        <v>57</v>
      </c>
      <c r="B54" s="125" t="s">
        <v>137</v>
      </c>
      <c r="C54" s="126" t="s">
        <v>108</v>
      </c>
      <c r="D54" s="127" t="n">
        <v>8</v>
      </c>
      <c r="E54" s="128"/>
      <c r="F54" s="129"/>
      <c r="P54" s="2" t="s">
        <v>53</v>
      </c>
    </row>
    <row r="55" customFormat="false" ht="15" hidden="false" customHeight="false" outlineLevel="0" collapsed="false">
      <c r="A55" s="46" t="s">
        <v>58</v>
      </c>
      <c r="B55" s="125" t="s">
        <v>138</v>
      </c>
      <c r="C55" s="126" t="s">
        <v>104</v>
      </c>
      <c r="D55" s="127" t="n">
        <v>12</v>
      </c>
      <c r="E55" s="128"/>
      <c r="F55" s="129"/>
      <c r="P55" s="2" t="s">
        <v>53</v>
      </c>
    </row>
    <row r="56" customFormat="false" ht="15" hidden="false" customHeight="false" outlineLevel="0" collapsed="false">
      <c r="A56" s="46" t="s">
        <v>59</v>
      </c>
      <c r="B56" s="125" t="s">
        <v>139</v>
      </c>
      <c r="C56" s="126" t="s">
        <v>108</v>
      </c>
      <c r="D56" s="127" t="n">
        <v>4</v>
      </c>
      <c r="E56" s="128"/>
      <c r="F56" s="129"/>
      <c r="P56" s="2" t="s">
        <v>53</v>
      </c>
    </row>
    <row r="57" customFormat="false" ht="15" hidden="false" customHeight="false" outlineLevel="0" collapsed="false">
      <c r="A57" s="46" t="s">
        <v>60</v>
      </c>
      <c r="B57" s="125" t="s">
        <v>140</v>
      </c>
      <c r="C57" s="126" t="s">
        <v>108</v>
      </c>
      <c r="D57" s="127" t="n">
        <v>6</v>
      </c>
      <c r="E57" s="128"/>
      <c r="F57" s="129"/>
      <c r="P57" s="2" t="s">
        <v>53</v>
      </c>
    </row>
    <row r="58" customFormat="false" ht="15" hidden="false" customHeight="false" outlineLevel="0" collapsed="false">
      <c r="A58" s="46" t="s">
        <v>61</v>
      </c>
      <c r="B58" s="125" t="s">
        <v>141</v>
      </c>
      <c r="C58" s="126" t="s">
        <v>108</v>
      </c>
      <c r="D58" s="127" t="n">
        <v>4</v>
      </c>
      <c r="E58" s="128"/>
      <c r="F58" s="129"/>
      <c r="P58" s="2" t="s">
        <v>53</v>
      </c>
    </row>
    <row r="59" customFormat="false" ht="15" hidden="false" customHeight="false" outlineLevel="0" collapsed="false">
      <c r="A59" s="46" t="s">
        <v>62</v>
      </c>
      <c r="B59" s="130" t="s">
        <v>142</v>
      </c>
      <c r="C59" s="131" t="s">
        <v>108</v>
      </c>
      <c r="D59" s="132" t="n">
        <v>8</v>
      </c>
      <c r="E59" s="133"/>
      <c r="F59" s="134"/>
      <c r="P59" s="2" t="s">
        <v>53</v>
      </c>
    </row>
    <row r="60" customFormat="false" ht="15" hidden="false" customHeight="false" outlineLevel="0" collapsed="false">
      <c r="A60" s="135" t="s">
        <v>109</v>
      </c>
      <c r="B60" s="135"/>
      <c r="F60" s="136"/>
      <c r="P60" s="2" t="s">
        <v>70</v>
      </c>
    </row>
    <row r="61" customFormat="false" ht="19.7" hidden="false" customHeight="false" outlineLevel="0" collapsed="false">
      <c r="A61" s="117" t="s">
        <v>143</v>
      </c>
      <c r="P61" s="2" t="s">
        <v>47</v>
      </c>
    </row>
    <row r="62" customFormat="false" ht="15" hidden="false" customHeight="false" outlineLevel="0" collapsed="false">
      <c r="A62" s="118" t="n">
        <v>7</v>
      </c>
      <c r="B62" s="83" t="s">
        <v>144</v>
      </c>
      <c r="P62" s="2" t="s">
        <v>49</v>
      </c>
    </row>
    <row r="63" customFormat="false" ht="15" hidden="false" customHeight="false" outlineLevel="0" collapsed="false">
      <c r="A63" s="119" t="s">
        <v>51</v>
      </c>
      <c r="B63" s="125" t="s">
        <v>145</v>
      </c>
      <c r="C63" s="126" t="s">
        <v>102</v>
      </c>
      <c r="D63" s="127" t="n">
        <v>10</v>
      </c>
      <c r="E63" s="128"/>
      <c r="F63" s="129"/>
      <c r="P63" s="2" t="s">
        <v>53</v>
      </c>
    </row>
    <row r="64" customFormat="false" ht="26.85" hidden="false" customHeight="false" outlineLevel="0" collapsed="false">
      <c r="A64" s="46" t="s">
        <v>54</v>
      </c>
      <c r="B64" s="130" t="s">
        <v>146</v>
      </c>
      <c r="C64" s="131" t="s">
        <v>102</v>
      </c>
      <c r="D64" s="132" t="n">
        <v>5</v>
      </c>
      <c r="E64" s="133"/>
      <c r="F64" s="129"/>
      <c r="P64" s="2" t="s">
        <v>53</v>
      </c>
    </row>
    <row r="65" customFormat="false" ht="26.85" hidden="false" customHeight="false" outlineLevel="0" collapsed="false">
      <c r="A65" s="46" t="s">
        <v>55</v>
      </c>
      <c r="B65" s="125" t="s">
        <v>147</v>
      </c>
      <c r="C65" s="126" t="s">
        <v>104</v>
      </c>
      <c r="D65" s="127" t="n">
        <v>9</v>
      </c>
      <c r="E65" s="128"/>
      <c r="F65" s="129"/>
      <c r="P65" s="2" t="s">
        <v>53</v>
      </c>
    </row>
    <row r="66" customFormat="false" ht="15" hidden="false" customHeight="false" outlineLevel="0" collapsed="false">
      <c r="A66" s="135" t="s">
        <v>109</v>
      </c>
      <c r="B66" s="135"/>
      <c r="F66" s="136"/>
      <c r="P66" s="2" t="s">
        <v>70</v>
      </c>
    </row>
    <row r="67" customFormat="false" ht="15" hidden="false" customHeight="false" outlineLevel="0" collapsed="false">
      <c r="P67" s="2" t="s">
        <v>47</v>
      </c>
    </row>
    <row r="68" customFormat="false" ht="15" hidden="false" customHeight="false" outlineLevel="0" collapsed="false">
      <c r="A68" s="118" t="n">
        <v>8</v>
      </c>
      <c r="B68" s="83" t="s">
        <v>148</v>
      </c>
      <c r="P68" s="2" t="s">
        <v>49</v>
      </c>
    </row>
    <row r="69" customFormat="false" ht="15" hidden="false" customHeight="false" outlineLevel="0" collapsed="false">
      <c r="A69" s="119" t="s">
        <v>51</v>
      </c>
      <c r="B69" s="125" t="s">
        <v>149</v>
      </c>
      <c r="C69" s="126" t="s">
        <v>102</v>
      </c>
      <c r="D69" s="127" t="n">
        <v>5</v>
      </c>
      <c r="E69" s="128"/>
      <c r="F69" s="129"/>
      <c r="P69" s="2" t="s">
        <v>53</v>
      </c>
    </row>
    <row r="70" customFormat="false" ht="15" hidden="false" customHeight="false" outlineLevel="0" collapsed="false">
      <c r="A70" s="46" t="s">
        <v>54</v>
      </c>
      <c r="B70" s="125" t="s">
        <v>150</v>
      </c>
      <c r="C70" s="126" t="s">
        <v>102</v>
      </c>
      <c r="D70" s="127" t="n">
        <v>5</v>
      </c>
      <c r="E70" s="128"/>
      <c r="F70" s="129"/>
      <c r="P70" s="2" t="s">
        <v>53</v>
      </c>
    </row>
    <row r="71" customFormat="false" ht="15" hidden="false" customHeight="false" outlineLevel="0" collapsed="false">
      <c r="A71" s="46" t="s">
        <v>55</v>
      </c>
      <c r="B71" s="125" t="s">
        <v>151</v>
      </c>
      <c r="C71" s="126" t="s">
        <v>102</v>
      </c>
      <c r="D71" s="127" t="n">
        <v>5</v>
      </c>
      <c r="E71" s="128"/>
      <c r="F71" s="129"/>
      <c r="P71" s="2" t="s">
        <v>53</v>
      </c>
    </row>
    <row r="72" customFormat="false" ht="15" hidden="false" customHeight="false" outlineLevel="0" collapsed="false">
      <c r="A72" s="46" t="s">
        <v>56</v>
      </c>
      <c r="B72" s="125" t="s">
        <v>152</v>
      </c>
      <c r="C72" s="126" t="s">
        <v>102</v>
      </c>
      <c r="D72" s="127" t="n">
        <v>5</v>
      </c>
      <c r="E72" s="128"/>
      <c r="F72" s="129"/>
      <c r="P72" s="2" t="s">
        <v>53</v>
      </c>
    </row>
    <row r="73" customFormat="false" ht="15" hidden="false" customHeight="false" outlineLevel="0" collapsed="false">
      <c r="A73" s="135" t="s">
        <v>109</v>
      </c>
      <c r="B73" s="135"/>
      <c r="F73" s="136"/>
      <c r="P73" s="2" t="s">
        <v>70</v>
      </c>
    </row>
    <row r="74" customFormat="false" ht="15" hidden="false" customHeight="false" outlineLevel="0" collapsed="false">
      <c r="P74" s="2" t="s">
        <v>47</v>
      </c>
    </row>
    <row r="75" customFormat="false" ht="15" hidden="false" customHeight="false" outlineLevel="0" collapsed="false">
      <c r="A75" s="118" t="n">
        <v>9</v>
      </c>
      <c r="B75" s="83" t="s">
        <v>153</v>
      </c>
      <c r="P75" s="2" t="s">
        <v>49</v>
      </c>
    </row>
    <row r="76" customFormat="false" ht="26.85" hidden="false" customHeight="false" outlineLevel="0" collapsed="false">
      <c r="A76" s="119" t="s">
        <v>51</v>
      </c>
      <c r="B76" s="137" t="s">
        <v>154</v>
      </c>
      <c r="C76" s="138" t="s">
        <v>108</v>
      </c>
      <c r="D76" s="139" t="n">
        <v>8</v>
      </c>
      <c r="E76" s="140"/>
      <c r="F76" s="141"/>
      <c r="P76" s="2" t="s">
        <v>53</v>
      </c>
    </row>
    <row r="77" customFormat="false" ht="26.85" hidden="false" customHeight="false" outlineLevel="0" collapsed="false">
      <c r="A77" s="46" t="s">
        <v>54</v>
      </c>
      <c r="B77" s="47" t="s">
        <v>155</v>
      </c>
      <c r="C77" s="48" t="s">
        <v>156</v>
      </c>
      <c r="D77" s="49" t="n">
        <v>4</v>
      </c>
      <c r="E77" s="53"/>
      <c r="F77" s="50"/>
      <c r="P77" s="2" t="s">
        <v>53</v>
      </c>
    </row>
    <row r="78" customFormat="false" ht="15" hidden="false" customHeight="false" outlineLevel="0" collapsed="false">
      <c r="A78" s="135" t="s">
        <v>109</v>
      </c>
      <c r="B78" s="135"/>
      <c r="F78" s="136"/>
      <c r="P78" s="2" t="s">
        <v>70</v>
      </c>
    </row>
    <row r="79" customFormat="false" ht="19.7" hidden="false" customHeight="false" outlineLevel="0" collapsed="false">
      <c r="A79" s="117" t="s">
        <v>157</v>
      </c>
      <c r="P79" s="2" t="s">
        <v>47</v>
      </c>
    </row>
    <row r="80" customFormat="false" ht="15" hidden="false" customHeight="false" outlineLevel="0" collapsed="false">
      <c r="A80" s="118" t="n">
        <v>10</v>
      </c>
      <c r="B80" s="83" t="s">
        <v>158</v>
      </c>
      <c r="P80" s="2" t="s">
        <v>49</v>
      </c>
    </row>
    <row r="81" customFormat="false" ht="15" hidden="false" customHeight="false" outlineLevel="0" collapsed="false">
      <c r="A81" s="46" t="s">
        <v>51</v>
      </c>
      <c r="B81" s="125" t="s">
        <v>159</v>
      </c>
      <c r="C81" s="126" t="s">
        <v>102</v>
      </c>
      <c r="D81" s="127" t="n">
        <v>32.59</v>
      </c>
      <c r="E81" s="128"/>
      <c r="F81" s="129"/>
      <c r="P81" s="2" t="s">
        <v>53</v>
      </c>
    </row>
    <row r="82" customFormat="false" ht="15" hidden="false" customHeight="false" outlineLevel="0" collapsed="false">
      <c r="A82" s="46" t="s">
        <v>54</v>
      </c>
      <c r="B82" s="125" t="s">
        <v>160</v>
      </c>
      <c r="C82" s="126" t="s">
        <v>102</v>
      </c>
      <c r="D82" s="127" t="n">
        <v>32.59</v>
      </c>
      <c r="E82" s="128"/>
      <c r="F82" s="129"/>
      <c r="P82" s="2" t="s">
        <v>53</v>
      </c>
    </row>
    <row r="83" customFormat="false" ht="15" hidden="false" customHeight="false" outlineLevel="0" collapsed="false">
      <c r="A83" s="46" t="s">
        <v>55</v>
      </c>
      <c r="B83" s="125" t="s">
        <v>161</v>
      </c>
      <c r="C83" s="126" t="s">
        <v>102</v>
      </c>
      <c r="D83" s="127" t="n">
        <v>32.59</v>
      </c>
      <c r="E83" s="128"/>
      <c r="F83" s="129"/>
      <c r="P83" s="2" t="s">
        <v>53</v>
      </c>
    </row>
    <row r="84" customFormat="false" ht="15" hidden="false" customHeight="false" outlineLevel="0" collapsed="false">
      <c r="A84" s="46" t="s">
        <v>56</v>
      </c>
      <c r="B84" s="125" t="s">
        <v>162</v>
      </c>
      <c r="C84" s="126" t="s">
        <v>102</v>
      </c>
      <c r="D84" s="127" t="n">
        <v>32.59</v>
      </c>
      <c r="E84" s="128"/>
      <c r="F84" s="129"/>
      <c r="P84" s="2" t="s">
        <v>53</v>
      </c>
    </row>
    <row r="85" customFormat="false" ht="15" hidden="false" customHeight="false" outlineLevel="0" collapsed="false">
      <c r="A85" s="46" t="s">
        <v>57</v>
      </c>
      <c r="B85" s="125" t="s">
        <v>149</v>
      </c>
      <c r="C85" s="126" t="s">
        <v>102</v>
      </c>
      <c r="D85" s="127" t="n">
        <v>32.59</v>
      </c>
      <c r="E85" s="128"/>
      <c r="F85" s="129"/>
      <c r="P85" s="2" t="s">
        <v>53</v>
      </c>
    </row>
    <row r="86" customFormat="false" ht="26.85" hidden="false" customHeight="false" outlineLevel="0" collapsed="false">
      <c r="A86" s="46" t="s">
        <v>58</v>
      </c>
      <c r="B86" s="130" t="s">
        <v>163</v>
      </c>
      <c r="C86" s="131" t="s">
        <v>102</v>
      </c>
      <c r="D86" s="132" t="n">
        <v>32.59</v>
      </c>
      <c r="E86" s="133"/>
      <c r="F86" s="134"/>
    </row>
    <row r="87" customFormat="false" ht="15" hidden="false" customHeight="false" outlineLevel="0" collapsed="false">
      <c r="A87" s="46" t="s">
        <v>59</v>
      </c>
      <c r="B87" s="130" t="s">
        <v>164</v>
      </c>
      <c r="C87" s="131" t="s">
        <v>102</v>
      </c>
      <c r="D87" s="132" t="n">
        <v>2</v>
      </c>
      <c r="E87" s="133"/>
      <c r="F87" s="134"/>
      <c r="P87" s="2" t="s">
        <v>53</v>
      </c>
    </row>
    <row r="88" customFormat="false" ht="15" hidden="false" customHeight="false" outlineLevel="0" collapsed="false">
      <c r="A88" s="135" t="s">
        <v>109</v>
      </c>
      <c r="B88" s="135"/>
      <c r="F88" s="136"/>
      <c r="P88" s="2" t="s">
        <v>70</v>
      </c>
    </row>
    <row r="89" customFormat="false" ht="15" hidden="false" customHeight="false" outlineLevel="0" collapsed="false">
      <c r="P89" s="2" t="s">
        <v>47</v>
      </c>
    </row>
    <row r="90" customFormat="false" ht="15" hidden="false" customHeight="false" outlineLevel="0" collapsed="false">
      <c r="A90" s="118" t="n">
        <v>11</v>
      </c>
      <c r="B90" s="83" t="s">
        <v>165</v>
      </c>
      <c r="P90" s="2" t="s">
        <v>49</v>
      </c>
    </row>
    <row r="91" customFormat="false" ht="15" hidden="false" customHeight="false" outlineLevel="0" collapsed="false">
      <c r="A91" s="119" t="s">
        <v>51</v>
      </c>
      <c r="B91" s="125" t="s">
        <v>166</v>
      </c>
      <c r="C91" s="126" t="s">
        <v>102</v>
      </c>
      <c r="D91" s="127" t="n">
        <v>32.59</v>
      </c>
      <c r="E91" s="128"/>
      <c r="F91" s="129"/>
      <c r="P91" s="2" t="s">
        <v>53</v>
      </c>
    </row>
    <row r="92" customFormat="false" ht="15" hidden="false" customHeight="false" outlineLevel="0" collapsed="false">
      <c r="A92" s="46" t="s">
        <v>54</v>
      </c>
      <c r="B92" s="125" t="s">
        <v>149</v>
      </c>
      <c r="C92" s="126" t="s">
        <v>102</v>
      </c>
      <c r="D92" s="127" t="n">
        <v>32.59</v>
      </c>
      <c r="E92" s="128"/>
      <c r="F92" s="129"/>
      <c r="P92" s="2" t="s">
        <v>53</v>
      </c>
    </row>
    <row r="93" customFormat="false" ht="26.85" hidden="false" customHeight="false" outlineLevel="0" collapsed="false">
      <c r="A93" s="46" t="s">
        <v>55</v>
      </c>
      <c r="B93" s="125" t="s">
        <v>167</v>
      </c>
      <c r="C93" s="126" t="s">
        <v>102</v>
      </c>
      <c r="D93" s="127" t="n">
        <v>32.59</v>
      </c>
      <c r="E93" s="128"/>
      <c r="F93" s="129"/>
      <c r="P93" s="2" t="s">
        <v>53</v>
      </c>
    </row>
    <row r="94" customFormat="false" ht="15" hidden="false" customHeight="false" outlineLevel="0" collapsed="false">
      <c r="A94" s="46" t="s">
        <v>56</v>
      </c>
      <c r="B94" s="125" t="s">
        <v>168</v>
      </c>
      <c r="C94" s="126" t="s">
        <v>102</v>
      </c>
      <c r="D94" s="127" t="n">
        <v>32.59</v>
      </c>
      <c r="E94" s="128"/>
      <c r="F94" s="129"/>
      <c r="P94" s="2" t="s">
        <v>53</v>
      </c>
    </row>
    <row r="95" customFormat="false" ht="15" hidden="false" customHeight="false" outlineLevel="0" collapsed="false">
      <c r="A95" s="46" t="s">
        <v>57</v>
      </c>
      <c r="B95" s="125" t="s">
        <v>149</v>
      </c>
      <c r="C95" s="126" t="s">
        <v>102</v>
      </c>
      <c r="D95" s="127" t="n">
        <v>32.59</v>
      </c>
      <c r="E95" s="128"/>
      <c r="F95" s="129"/>
      <c r="P95" s="2" t="s">
        <v>53</v>
      </c>
    </row>
    <row r="96" customFormat="false" ht="26.85" hidden="false" customHeight="false" outlineLevel="0" collapsed="false">
      <c r="A96" s="46" t="s">
        <v>58</v>
      </c>
      <c r="B96" s="130" t="s">
        <v>163</v>
      </c>
      <c r="C96" s="131" t="s">
        <v>102</v>
      </c>
      <c r="D96" s="132" t="n">
        <v>32.59</v>
      </c>
      <c r="E96" s="133"/>
      <c r="F96" s="134"/>
      <c r="P96" s="2" t="s">
        <v>53</v>
      </c>
    </row>
    <row r="97" customFormat="false" ht="39.55" hidden="false" customHeight="false" outlineLevel="0" collapsed="false">
      <c r="A97" s="46" t="s">
        <v>59</v>
      </c>
      <c r="B97" s="47" t="s">
        <v>169</v>
      </c>
      <c r="C97" s="48" t="s">
        <v>108</v>
      </c>
      <c r="D97" s="49" t="n">
        <v>1</v>
      </c>
      <c r="E97" s="53"/>
      <c r="F97" s="50"/>
      <c r="P97" s="2" t="s">
        <v>53</v>
      </c>
    </row>
    <row r="98" customFormat="false" ht="15" hidden="false" customHeight="false" outlineLevel="0" collapsed="false">
      <c r="A98" s="135" t="s">
        <v>109</v>
      </c>
      <c r="B98" s="135"/>
      <c r="F98" s="136"/>
      <c r="P98" s="2" t="s">
        <v>70</v>
      </c>
    </row>
    <row r="99" customFormat="false" ht="15" hidden="false" customHeight="false" outlineLevel="0" collapsed="false">
      <c r="P99" s="2" t="s">
        <v>47</v>
      </c>
    </row>
    <row r="100" customFormat="false" ht="15" hidden="false" customHeight="false" outlineLevel="0" collapsed="false">
      <c r="A100" s="118" t="n">
        <v>12</v>
      </c>
      <c r="B100" s="83" t="s">
        <v>170</v>
      </c>
      <c r="P100" s="2" t="s">
        <v>49</v>
      </c>
    </row>
    <row r="101" customFormat="false" ht="26.85" hidden="false" customHeight="false" outlineLevel="0" collapsed="false">
      <c r="A101" s="119" t="s">
        <v>51</v>
      </c>
      <c r="B101" s="120" t="s">
        <v>101</v>
      </c>
      <c r="C101" s="121" t="s">
        <v>102</v>
      </c>
      <c r="D101" s="122" t="n">
        <v>119.3</v>
      </c>
      <c r="E101" s="123"/>
      <c r="F101" s="124"/>
      <c r="P101" s="2" t="s">
        <v>53</v>
      </c>
    </row>
    <row r="102" customFormat="false" ht="15" hidden="false" customHeight="false" outlineLevel="0" collapsed="false">
      <c r="A102" s="46" t="s">
        <v>54</v>
      </c>
      <c r="B102" s="125" t="s">
        <v>103</v>
      </c>
      <c r="C102" s="126" t="s">
        <v>104</v>
      </c>
      <c r="D102" s="127" t="n">
        <v>119.3</v>
      </c>
      <c r="E102" s="128"/>
      <c r="F102" s="129"/>
      <c r="P102" s="2" t="s">
        <v>53</v>
      </c>
    </row>
    <row r="103" customFormat="false" ht="26.85" hidden="false" customHeight="false" outlineLevel="0" collapsed="false">
      <c r="A103" s="46" t="s">
        <v>55</v>
      </c>
      <c r="B103" s="125" t="s">
        <v>105</v>
      </c>
      <c r="C103" s="126" t="s">
        <v>102</v>
      </c>
      <c r="D103" s="127" t="n">
        <v>119.3</v>
      </c>
      <c r="E103" s="128"/>
      <c r="F103" s="129"/>
      <c r="P103" s="2" t="s">
        <v>53</v>
      </c>
    </row>
    <row r="104" customFormat="false" ht="15" hidden="false" customHeight="false" outlineLevel="0" collapsed="false">
      <c r="A104" s="46" t="s">
        <v>56</v>
      </c>
      <c r="B104" s="125" t="s">
        <v>106</v>
      </c>
      <c r="C104" s="126" t="s">
        <v>102</v>
      </c>
      <c r="D104" s="127" t="n">
        <v>119.3</v>
      </c>
      <c r="E104" s="128"/>
      <c r="F104" s="129"/>
      <c r="P104" s="2" t="s">
        <v>53</v>
      </c>
    </row>
    <row r="105" customFormat="false" ht="15" hidden="false" customHeight="false" outlineLevel="0" collapsed="false">
      <c r="A105" s="135" t="s">
        <v>109</v>
      </c>
      <c r="B105" s="135"/>
      <c r="F105" s="136"/>
      <c r="P105" s="2" t="s">
        <v>70</v>
      </c>
    </row>
    <row r="106" customFormat="false" ht="15" hidden="false" customHeight="false" outlineLevel="0" collapsed="false">
      <c r="P106" s="2" t="s">
        <v>47</v>
      </c>
    </row>
    <row r="107" customFormat="false" ht="15" hidden="false" customHeight="false" outlineLevel="0" collapsed="false">
      <c r="A107" s="118" t="n">
        <v>13</v>
      </c>
      <c r="B107" s="83" t="s">
        <v>171</v>
      </c>
      <c r="P107" s="2" t="s">
        <v>49</v>
      </c>
    </row>
    <row r="108" customFormat="false" ht="39.55" hidden="false" customHeight="false" outlineLevel="0" collapsed="false">
      <c r="A108" s="119" t="s">
        <v>51</v>
      </c>
      <c r="B108" s="137" t="s">
        <v>172</v>
      </c>
      <c r="C108" s="138" t="s">
        <v>108</v>
      </c>
      <c r="D108" s="139" t="n">
        <v>1</v>
      </c>
      <c r="E108" s="140"/>
      <c r="F108" s="141"/>
      <c r="P108" s="2" t="s">
        <v>53</v>
      </c>
    </row>
    <row r="109" customFormat="false" ht="15" hidden="false" customHeight="false" outlineLevel="0" collapsed="false">
      <c r="A109" s="46" t="s">
        <v>54</v>
      </c>
      <c r="B109" s="125" t="s">
        <v>173</v>
      </c>
      <c r="C109" s="126" t="s">
        <v>108</v>
      </c>
      <c r="D109" s="127" t="n">
        <v>3</v>
      </c>
      <c r="E109" s="128"/>
      <c r="F109" s="129"/>
      <c r="P109" s="2" t="s">
        <v>53</v>
      </c>
    </row>
    <row r="110" customFormat="false" ht="26.85" hidden="false" customHeight="false" outlineLevel="0" collapsed="false">
      <c r="A110" s="46" t="s">
        <v>55</v>
      </c>
      <c r="B110" s="125" t="s">
        <v>174</v>
      </c>
      <c r="C110" s="126" t="s">
        <v>108</v>
      </c>
      <c r="D110" s="127" t="n">
        <v>1</v>
      </c>
      <c r="E110" s="128"/>
      <c r="F110" s="129"/>
      <c r="P110" s="2" t="s">
        <v>53</v>
      </c>
    </row>
    <row r="111" customFormat="false" ht="26.85" hidden="false" customHeight="false" outlineLevel="0" collapsed="false">
      <c r="A111" s="46" t="s">
        <v>56</v>
      </c>
      <c r="B111" s="125" t="s">
        <v>175</v>
      </c>
      <c r="C111" s="126" t="s">
        <v>108</v>
      </c>
      <c r="D111" s="127" t="n">
        <v>2</v>
      </c>
      <c r="E111" s="128"/>
      <c r="F111" s="129"/>
      <c r="P111" s="2" t="s">
        <v>53</v>
      </c>
    </row>
    <row r="112" customFormat="false" ht="15" hidden="false" customHeight="false" outlineLevel="0" collapsed="false">
      <c r="A112" s="46" t="s">
        <v>57</v>
      </c>
      <c r="B112" s="125" t="s">
        <v>176</v>
      </c>
      <c r="C112" s="126" t="s">
        <v>108</v>
      </c>
      <c r="D112" s="127" t="n">
        <v>14</v>
      </c>
      <c r="E112" s="128"/>
      <c r="F112" s="129"/>
      <c r="P112" s="2" t="s">
        <v>53</v>
      </c>
    </row>
    <row r="113" customFormat="false" ht="15" hidden="false" customHeight="false" outlineLevel="0" collapsed="false">
      <c r="A113" s="46" t="s">
        <v>58</v>
      </c>
      <c r="B113" s="125" t="s">
        <v>177</v>
      </c>
      <c r="C113" s="126" t="s">
        <v>108</v>
      </c>
      <c r="D113" s="127" t="n">
        <v>14</v>
      </c>
      <c r="E113" s="128"/>
      <c r="F113" s="129"/>
      <c r="P113" s="2" t="s">
        <v>53</v>
      </c>
    </row>
    <row r="114" customFormat="false" ht="26.85" hidden="false" customHeight="false" outlineLevel="0" collapsed="false">
      <c r="A114" s="46" t="s">
        <v>59</v>
      </c>
      <c r="B114" s="125" t="s">
        <v>178</v>
      </c>
      <c r="C114" s="126" t="s">
        <v>108</v>
      </c>
      <c r="D114" s="127" t="n">
        <v>6</v>
      </c>
      <c r="E114" s="128"/>
      <c r="F114" s="129"/>
      <c r="P114" s="2" t="s">
        <v>53</v>
      </c>
    </row>
    <row r="115" customFormat="false" ht="15" hidden="false" customHeight="false" outlineLevel="0" collapsed="false">
      <c r="A115" s="46" t="s">
        <v>60</v>
      </c>
      <c r="B115" s="125" t="s">
        <v>179</v>
      </c>
      <c r="C115" s="126" t="s">
        <v>104</v>
      </c>
      <c r="D115" s="127" t="n">
        <v>9</v>
      </c>
      <c r="E115" s="128"/>
      <c r="F115" s="129"/>
      <c r="P115" s="2" t="s">
        <v>53</v>
      </c>
    </row>
    <row r="116" customFormat="false" ht="15" hidden="false" customHeight="false" outlineLevel="0" collapsed="false">
      <c r="A116" s="46" t="s">
        <v>61</v>
      </c>
      <c r="B116" s="125" t="s">
        <v>180</v>
      </c>
      <c r="C116" s="126" t="s">
        <v>108</v>
      </c>
      <c r="D116" s="127" t="n">
        <v>24</v>
      </c>
      <c r="E116" s="128"/>
      <c r="F116" s="129"/>
      <c r="P116" s="2" t="s">
        <v>53</v>
      </c>
    </row>
    <row r="117" customFormat="false" ht="15" hidden="false" customHeight="false" outlineLevel="0" collapsed="false">
      <c r="A117" s="46" t="s">
        <v>62</v>
      </c>
      <c r="B117" s="125" t="s">
        <v>181</v>
      </c>
      <c r="C117" s="126" t="s">
        <v>108</v>
      </c>
      <c r="D117" s="127" t="n">
        <v>100</v>
      </c>
      <c r="E117" s="128"/>
      <c r="F117" s="129"/>
      <c r="P117" s="2" t="s">
        <v>53</v>
      </c>
    </row>
    <row r="118" customFormat="false" ht="15" hidden="false" customHeight="false" outlineLevel="0" collapsed="false">
      <c r="A118" s="135" t="s">
        <v>109</v>
      </c>
      <c r="B118" s="135"/>
      <c r="F118" s="136"/>
      <c r="P118" s="2" t="s">
        <v>70</v>
      </c>
    </row>
    <row r="119" customFormat="false" ht="15" hidden="false" customHeight="false" outlineLevel="0" collapsed="false">
      <c r="P119" s="2" t="s">
        <v>47</v>
      </c>
    </row>
    <row r="120" customFormat="false" ht="15" hidden="false" customHeight="false" outlineLevel="0" collapsed="false">
      <c r="A120" s="118" t="n">
        <v>14</v>
      </c>
      <c r="B120" s="83" t="s">
        <v>182</v>
      </c>
      <c r="P120" s="2" t="s">
        <v>49</v>
      </c>
    </row>
    <row r="121" customFormat="false" ht="15" hidden="false" customHeight="false" outlineLevel="0" collapsed="false">
      <c r="A121" s="119" t="s">
        <v>51</v>
      </c>
      <c r="B121" s="125" t="s">
        <v>149</v>
      </c>
      <c r="C121" s="126" t="s">
        <v>102</v>
      </c>
      <c r="D121" s="127" t="n">
        <v>48.84</v>
      </c>
      <c r="E121" s="128"/>
      <c r="F121" s="129"/>
      <c r="P121" s="2" t="s">
        <v>53</v>
      </c>
    </row>
    <row r="122" customFormat="false" ht="15" hidden="false" customHeight="false" outlineLevel="0" collapsed="false">
      <c r="A122" s="46" t="s">
        <v>54</v>
      </c>
      <c r="B122" s="125" t="s">
        <v>150</v>
      </c>
      <c r="C122" s="126" t="s">
        <v>102</v>
      </c>
      <c r="D122" s="127" t="n">
        <v>48.84</v>
      </c>
      <c r="E122" s="128"/>
      <c r="F122" s="129"/>
      <c r="P122" s="2" t="s">
        <v>53</v>
      </c>
    </row>
    <row r="123" customFormat="false" ht="15" hidden="false" customHeight="false" outlineLevel="0" collapsed="false">
      <c r="A123" s="46" t="s">
        <v>55</v>
      </c>
      <c r="B123" s="125" t="s">
        <v>162</v>
      </c>
      <c r="C123" s="126" t="s">
        <v>102</v>
      </c>
      <c r="D123" s="127" t="n">
        <v>48.84</v>
      </c>
      <c r="E123" s="128"/>
      <c r="F123" s="129"/>
      <c r="P123" s="2" t="s">
        <v>53</v>
      </c>
    </row>
    <row r="124" customFormat="false" ht="15" hidden="false" customHeight="false" outlineLevel="0" collapsed="false">
      <c r="A124" s="46" t="s">
        <v>56</v>
      </c>
      <c r="B124" s="125" t="s">
        <v>152</v>
      </c>
      <c r="C124" s="126" t="s">
        <v>102</v>
      </c>
      <c r="D124" s="127" t="n">
        <v>48.84</v>
      </c>
      <c r="E124" s="128"/>
      <c r="F124" s="129"/>
      <c r="P124" s="2" t="s">
        <v>53</v>
      </c>
    </row>
    <row r="125" customFormat="false" ht="15" hidden="false" customHeight="false" outlineLevel="0" collapsed="false">
      <c r="A125" s="135" t="s">
        <v>109</v>
      </c>
      <c r="B125" s="135"/>
      <c r="F125" s="136"/>
      <c r="P125" s="2" t="s">
        <v>70</v>
      </c>
    </row>
    <row r="126" customFormat="false" ht="15" hidden="false" customHeight="false" outlineLevel="0" collapsed="false">
      <c r="P126" s="2" t="s">
        <v>47</v>
      </c>
    </row>
    <row r="127" customFormat="false" ht="15" hidden="false" customHeight="false" outlineLevel="0" collapsed="false">
      <c r="A127" s="118" t="n">
        <v>15</v>
      </c>
      <c r="B127" s="83" t="s">
        <v>183</v>
      </c>
      <c r="P127" s="2" t="s">
        <v>49</v>
      </c>
    </row>
    <row r="128" customFormat="false" ht="26.85" hidden="false" customHeight="false" outlineLevel="0" collapsed="false">
      <c r="A128" s="119" t="s">
        <v>51</v>
      </c>
      <c r="B128" s="125" t="s">
        <v>184</v>
      </c>
      <c r="C128" s="126" t="s">
        <v>102</v>
      </c>
      <c r="D128" s="127" t="n">
        <v>4.75</v>
      </c>
      <c r="E128" s="128"/>
      <c r="F128" s="124"/>
      <c r="P128" s="2" t="s">
        <v>53</v>
      </c>
    </row>
    <row r="129" customFormat="false" ht="15" hidden="false" customHeight="false" outlineLevel="0" collapsed="false">
      <c r="A129" s="46" t="s">
        <v>54</v>
      </c>
      <c r="B129" s="125" t="s">
        <v>185</v>
      </c>
      <c r="C129" s="126" t="s">
        <v>102</v>
      </c>
      <c r="D129" s="127" t="n">
        <v>4.75</v>
      </c>
      <c r="E129" s="128"/>
      <c r="F129" s="129"/>
      <c r="P129" s="2" t="s">
        <v>53</v>
      </c>
    </row>
    <row r="130" customFormat="false" ht="15" hidden="false" customHeight="false" outlineLevel="0" collapsed="false">
      <c r="A130" s="46" t="s">
        <v>55</v>
      </c>
      <c r="B130" s="125" t="s">
        <v>149</v>
      </c>
      <c r="C130" s="126" t="s">
        <v>102</v>
      </c>
      <c r="D130" s="127" t="n">
        <v>9.5</v>
      </c>
      <c r="E130" s="128"/>
      <c r="F130" s="129"/>
      <c r="P130" s="2" t="s">
        <v>53</v>
      </c>
    </row>
    <row r="131" customFormat="false" ht="15" hidden="false" customHeight="false" outlineLevel="0" collapsed="false">
      <c r="A131" s="46" t="s">
        <v>56</v>
      </c>
      <c r="B131" s="125" t="s">
        <v>186</v>
      </c>
      <c r="C131" s="126" t="s">
        <v>102</v>
      </c>
      <c r="D131" s="127" t="n">
        <v>9.5</v>
      </c>
      <c r="E131" s="128"/>
      <c r="F131" s="129"/>
      <c r="P131" s="2" t="s">
        <v>53</v>
      </c>
    </row>
    <row r="132" customFormat="false" ht="15" hidden="false" customHeight="false" outlineLevel="0" collapsed="false">
      <c r="A132" s="135" t="s">
        <v>109</v>
      </c>
      <c r="B132" s="135"/>
      <c r="F132" s="136"/>
      <c r="P132" s="2" t="s">
        <v>70</v>
      </c>
    </row>
    <row r="133" customFormat="false" ht="15" hidden="false" customHeight="false" outlineLevel="0" collapsed="false">
      <c r="P133" s="2" t="s">
        <v>47</v>
      </c>
    </row>
    <row r="134" customFormat="false" ht="15" hidden="false" customHeight="false" outlineLevel="0" collapsed="false">
      <c r="A134" s="118" t="n">
        <v>16</v>
      </c>
      <c r="B134" s="83" t="s">
        <v>187</v>
      </c>
      <c r="P134" s="2" t="s">
        <v>49</v>
      </c>
    </row>
    <row r="135" customFormat="false" ht="39.55" hidden="false" customHeight="false" outlineLevel="0" collapsed="false">
      <c r="A135" s="119" t="s">
        <v>51</v>
      </c>
      <c r="B135" s="125" t="s">
        <v>188</v>
      </c>
      <c r="C135" s="126" t="s">
        <v>108</v>
      </c>
      <c r="D135" s="127" t="n">
        <v>1</v>
      </c>
      <c r="E135" s="128"/>
      <c r="F135" s="129"/>
      <c r="P135" s="2" t="s">
        <v>53</v>
      </c>
    </row>
    <row r="136" customFormat="false" ht="26.85" hidden="false" customHeight="false" outlineLevel="0" collapsed="false">
      <c r="A136" s="46" t="s">
        <v>54</v>
      </c>
      <c r="B136" s="125" t="s">
        <v>189</v>
      </c>
      <c r="C136" s="126" t="s">
        <v>104</v>
      </c>
      <c r="D136" s="127" t="n">
        <v>34.5</v>
      </c>
      <c r="E136" s="128"/>
      <c r="F136" s="129"/>
      <c r="P136" s="2" t="s">
        <v>53</v>
      </c>
    </row>
    <row r="137" customFormat="false" ht="26.85" hidden="false" customHeight="false" outlineLevel="0" collapsed="false">
      <c r="A137" s="46" t="s">
        <v>55</v>
      </c>
      <c r="B137" s="125" t="s">
        <v>190</v>
      </c>
      <c r="C137" s="126" t="s">
        <v>104</v>
      </c>
      <c r="D137" s="127" t="n">
        <v>54.5</v>
      </c>
      <c r="E137" s="128"/>
      <c r="F137" s="129"/>
      <c r="P137" s="2" t="s">
        <v>53</v>
      </c>
    </row>
    <row r="138" customFormat="false" ht="39.55" hidden="false" customHeight="false" outlineLevel="0" collapsed="false">
      <c r="A138" s="46" t="s">
        <v>56</v>
      </c>
      <c r="B138" s="125" t="s">
        <v>191</v>
      </c>
      <c r="C138" s="126" t="s">
        <v>104</v>
      </c>
      <c r="D138" s="127" t="n">
        <v>19.5</v>
      </c>
      <c r="E138" s="128"/>
      <c r="F138" s="129"/>
      <c r="P138" s="2" t="s">
        <v>53</v>
      </c>
    </row>
    <row r="139" customFormat="false" ht="15" hidden="false" customHeight="false" outlineLevel="0" collapsed="false">
      <c r="A139" s="135" t="s">
        <v>109</v>
      </c>
      <c r="B139" s="135"/>
      <c r="F139" s="136"/>
      <c r="P139" s="2" t="s">
        <v>70</v>
      </c>
    </row>
    <row r="140" customFormat="false" ht="15" hidden="false" customHeight="false" outlineLevel="0" collapsed="false">
      <c r="P140" s="2" t="s">
        <v>47</v>
      </c>
    </row>
    <row r="141" customFormat="false" ht="15" hidden="false" customHeight="false" outlineLevel="0" collapsed="false">
      <c r="A141" s="118" t="n">
        <v>17</v>
      </c>
      <c r="B141" s="83" t="s">
        <v>192</v>
      </c>
      <c r="P141" s="2" t="s">
        <v>49</v>
      </c>
    </row>
    <row r="142" customFormat="false" ht="26.85" hidden="false" customHeight="false" outlineLevel="0" collapsed="false">
      <c r="A142" s="46" t="s">
        <v>54</v>
      </c>
      <c r="B142" s="125" t="s">
        <v>193</v>
      </c>
      <c r="C142" s="126" t="s">
        <v>104</v>
      </c>
      <c r="D142" s="127" t="n">
        <v>60</v>
      </c>
      <c r="E142" s="128"/>
      <c r="F142" s="129"/>
      <c r="P142" s="2" t="s">
        <v>53</v>
      </c>
    </row>
    <row r="143" customFormat="false" ht="26.85" hidden="false" customHeight="false" outlineLevel="0" collapsed="false">
      <c r="A143" s="46" t="s">
        <v>55</v>
      </c>
      <c r="B143" s="125" t="s">
        <v>194</v>
      </c>
      <c r="C143" s="126" t="s">
        <v>104</v>
      </c>
      <c r="D143" s="127" t="n">
        <v>125</v>
      </c>
      <c r="E143" s="128"/>
      <c r="F143" s="129"/>
      <c r="P143" s="2" t="s">
        <v>53</v>
      </c>
    </row>
    <row r="144" customFormat="false" ht="26.85" hidden="false" customHeight="false" outlineLevel="0" collapsed="false">
      <c r="A144" s="46" t="s">
        <v>56</v>
      </c>
      <c r="B144" s="125" t="s">
        <v>195</v>
      </c>
      <c r="C144" s="126" t="s">
        <v>108</v>
      </c>
      <c r="D144" s="127" t="n">
        <v>6</v>
      </c>
      <c r="E144" s="128"/>
      <c r="F144" s="129"/>
      <c r="P144" s="2" t="s">
        <v>53</v>
      </c>
    </row>
    <row r="145" customFormat="false" ht="15" hidden="false" customHeight="false" outlineLevel="0" collapsed="false">
      <c r="A145" s="46" t="s">
        <v>57</v>
      </c>
      <c r="B145" s="125" t="s">
        <v>196</v>
      </c>
      <c r="C145" s="126" t="s">
        <v>108</v>
      </c>
      <c r="D145" s="127" t="n">
        <v>1</v>
      </c>
      <c r="E145" s="128"/>
      <c r="F145" s="129"/>
      <c r="P145" s="2" t="s">
        <v>53</v>
      </c>
    </row>
    <row r="146" customFormat="false" ht="15" hidden="false" customHeight="false" outlineLevel="0" collapsed="false">
      <c r="A146" s="46" t="s">
        <v>58</v>
      </c>
      <c r="B146" s="125" t="s">
        <v>197</v>
      </c>
      <c r="C146" s="126" t="s">
        <v>108</v>
      </c>
      <c r="D146" s="127" t="n">
        <v>35</v>
      </c>
      <c r="E146" s="128"/>
      <c r="F146" s="129"/>
      <c r="P146" s="2" t="s">
        <v>53</v>
      </c>
    </row>
    <row r="147" customFormat="false" ht="26.85" hidden="false" customHeight="false" outlineLevel="0" collapsed="false">
      <c r="A147" s="46" t="s">
        <v>59</v>
      </c>
      <c r="B147" s="125" t="s">
        <v>198</v>
      </c>
      <c r="C147" s="126" t="s">
        <v>108</v>
      </c>
      <c r="D147" s="127" t="n">
        <v>1</v>
      </c>
      <c r="E147" s="128"/>
      <c r="F147" s="129"/>
      <c r="P147" s="2" t="s">
        <v>53</v>
      </c>
    </row>
    <row r="148" customFormat="false" ht="15" hidden="false" customHeight="false" outlineLevel="0" collapsed="false">
      <c r="A148" s="46" t="s">
        <v>60</v>
      </c>
      <c r="B148" s="47" t="s">
        <v>199</v>
      </c>
      <c r="C148" s="48" t="s">
        <v>108</v>
      </c>
      <c r="D148" s="49" t="n">
        <v>1</v>
      </c>
      <c r="E148" s="53"/>
      <c r="F148" s="50"/>
      <c r="P148" s="2" t="s">
        <v>53</v>
      </c>
    </row>
    <row r="149" customFormat="false" ht="15" hidden="false" customHeight="false" outlineLevel="0" collapsed="false">
      <c r="A149" s="135" t="s">
        <v>109</v>
      </c>
      <c r="B149" s="135"/>
      <c r="F149" s="136"/>
      <c r="P149" s="2" t="s">
        <v>70</v>
      </c>
    </row>
    <row r="150" customFormat="false" ht="15" hidden="false" customHeight="false" outlineLevel="0" collapsed="false">
      <c r="P150" s="2" t="s">
        <v>47</v>
      </c>
    </row>
    <row r="151" customFormat="false" ht="15" hidden="false" customHeight="false" outlineLevel="0" collapsed="false">
      <c r="A151" s="118" t="n">
        <v>18</v>
      </c>
      <c r="B151" s="83" t="s">
        <v>200</v>
      </c>
      <c r="P151" s="2" t="s">
        <v>49</v>
      </c>
    </row>
    <row r="152" customFormat="false" ht="15" hidden="false" customHeight="false" outlineLevel="0" collapsed="false">
      <c r="A152" s="119" t="s">
        <v>51</v>
      </c>
      <c r="B152" s="120" t="s">
        <v>201</v>
      </c>
      <c r="C152" s="121" t="s">
        <v>108</v>
      </c>
      <c r="D152" s="122" t="n">
        <v>1</v>
      </c>
      <c r="E152" s="123"/>
      <c r="F152" s="124"/>
      <c r="P152" s="2" t="s">
        <v>53</v>
      </c>
    </row>
    <row r="153" customFormat="false" ht="15" hidden="false" customHeight="false" outlineLevel="0" collapsed="false">
      <c r="A153" s="46" t="s">
        <v>54</v>
      </c>
      <c r="B153" s="125" t="s">
        <v>202</v>
      </c>
      <c r="C153" s="126" t="s">
        <v>108</v>
      </c>
      <c r="D153" s="127" t="n">
        <v>1</v>
      </c>
      <c r="E153" s="128"/>
      <c r="F153" s="129"/>
      <c r="P153" s="2" t="s">
        <v>53</v>
      </c>
    </row>
    <row r="154" customFormat="false" ht="15" hidden="false" customHeight="false" outlineLevel="0" collapsed="false">
      <c r="A154" s="135" t="s">
        <v>109</v>
      </c>
      <c r="B154" s="135"/>
      <c r="F154" s="136"/>
      <c r="P154" s="2" t="s">
        <v>70</v>
      </c>
    </row>
    <row r="155" customFormat="false" ht="15" hidden="false" customHeight="false" outlineLevel="0" collapsed="false">
      <c r="A155" s="135" t="s">
        <v>203</v>
      </c>
      <c r="B155" s="135"/>
      <c r="F155" s="136"/>
      <c r="P155" s="2" t="s">
        <v>85</v>
      </c>
    </row>
    <row r="156" customFormat="false" ht="15" hidden="true" customHeight="false" outlineLevel="0" collapsed="false">
      <c r="A156" s="142" t="s">
        <v>71</v>
      </c>
      <c r="B156" s="142"/>
      <c r="C156" s="143"/>
      <c r="D156" s="143"/>
      <c r="E156" s="143"/>
      <c r="F156" s="144"/>
      <c r="P156" s="2" t="s">
        <v>77</v>
      </c>
    </row>
    <row r="157" customFormat="false" ht="15" hidden="true" customHeight="false" outlineLevel="0" collapsed="false">
      <c r="A157" s="142" t="s">
        <v>204</v>
      </c>
      <c r="B157" s="142"/>
      <c r="C157" s="143"/>
      <c r="D157" s="143"/>
      <c r="E157" s="143"/>
      <c r="F157" s="144"/>
      <c r="P157" s="2" t="s">
        <v>78</v>
      </c>
    </row>
    <row r="158" customFormat="false" ht="15" hidden="false" customHeight="false" outlineLevel="0" collapsed="false">
      <c r="A158" s="93" t="s">
        <v>205</v>
      </c>
      <c r="B158" s="93"/>
      <c r="C158" s="95"/>
      <c r="D158" s="93"/>
      <c r="E158" s="93"/>
      <c r="F158" s="96"/>
      <c r="P158" s="2" t="s">
        <v>88</v>
      </c>
    </row>
    <row r="159" customFormat="false" ht="15" hidden="false" customHeight="false" outlineLevel="0" collapsed="false">
      <c r="A159" s="145" t="s">
        <v>206</v>
      </c>
      <c r="B159" s="145"/>
      <c r="C159" s="145"/>
      <c r="D159" s="145"/>
      <c r="E159" s="145"/>
      <c r="F159" s="116"/>
      <c r="P159" s="2" t="s">
        <v>90</v>
      </c>
    </row>
    <row r="1048576" customFormat="false" ht="15.75" hidden="false" customHeight="false" outlineLevel="0" collapsed="false"/>
  </sheetData>
  <mergeCells count="5">
    <mergeCell ref="A2:B2"/>
    <mergeCell ref="C2:F2"/>
    <mergeCell ref="A3:B3"/>
    <mergeCell ref="C3:F3"/>
    <mergeCell ref="A4:F4"/>
  </mergeCells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LibreOffice/5.4.2.2$Windows_x86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2020-05-21T17:08:44Z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