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Радиальная\"/>
    </mc:Choice>
  </mc:AlternateContent>
  <bookViews>
    <workbookView xWindow="0" yWindow="0" windowWidth="20490" windowHeight="7620"/>
  </bookViews>
  <sheets>
    <sheet name="Смета на отделочные работы" sheetId="3" r:id="rId1"/>
  </sheets>
  <calcPr calcId="162913"/>
</workbook>
</file>

<file path=xl/calcChain.xml><?xml version="1.0" encoding="utf-8"?>
<calcChain xmlns="http://schemas.openxmlformats.org/spreadsheetml/2006/main">
  <c r="F148" i="3" l="1"/>
  <c r="F147" i="3"/>
  <c r="F142" i="3"/>
  <c r="F141" i="3"/>
  <c r="F143" i="3" s="1"/>
  <c r="F138" i="3"/>
  <c r="F139" i="3" s="1"/>
  <c r="F135" i="3"/>
  <c r="F134" i="3"/>
  <c r="F133" i="3"/>
  <c r="F132" i="3"/>
  <c r="F131" i="3"/>
  <c r="F127" i="3"/>
  <c r="F126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97" i="3"/>
  <c r="F96" i="3"/>
  <c r="F95" i="3"/>
  <c r="F94" i="3"/>
  <c r="F93" i="3"/>
  <c r="F92" i="3"/>
  <c r="F91" i="3"/>
  <c r="F90" i="3"/>
  <c r="F85" i="3"/>
  <c r="F84" i="3"/>
  <c r="F83" i="3"/>
  <c r="F82" i="3"/>
  <c r="F79" i="3"/>
  <c r="F78" i="3"/>
  <c r="F77" i="3"/>
  <c r="F76" i="3"/>
  <c r="F75" i="3"/>
  <c r="F74" i="3"/>
  <c r="F71" i="3"/>
  <c r="F70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2" i="3"/>
  <c r="F41" i="3"/>
  <c r="F40" i="3"/>
  <c r="F39" i="3"/>
  <c r="F38" i="3"/>
  <c r="F37" i="3"/>
  <c r="F36" i="3"/>
  <c r="F35" i="3"/>
  <c r="F34" i="3"/>
  <c r="F33" i="3"/>
  <c r="F30" i="3"/>
  <c r="F29" i="3"/>
  <c r="F28" i="3"/>
  <c r="F24" i="3"/>
  <c r="F23" i="3"/>
  <c r="F22" i="3"/>
  <c r="F21" i="3"/>
  <c r="F20" i="3"/>
  <c r="F19" i="3"/>
  <c r="F16" i="3"/>
  <c r="F15" i="3"/>
  <c r="F14" i="3"/>
  <c r="F13" i="3"/>
  <c r="F12" i="3"/>
  <c r="F11" i="3"/>
  <c r="F7" i="3"/>
  <c r="F8" i="3" s="1"/>
  <c r="F149" i="3" l="1"/>
  <c r="F150" i="3" s="1"/>
  <c r="F72" i="3"/>
  <c r="F136" i="3"/>
  <c r="F98" i="3"/>
  <c r="F99" i="3" s="1"/>
  <c r="F43" i="3"/>
  <c r="F68" i="3"/>
  <c r="F128" i="3"/>
  <c r="F144" i="3" s="1"/>
  <c r="F124" i="3"/>
  <c r="F17" i="3"/>
  <c r="F86" i="3"/>
  <c r="F80" i="3"/>
  <c r="F31" i="3"/>
  <c r="F25" i="3"/>
  <c r="F87" i="3" l="1"/>
  <c r="F44" i="3"/>
  <c r="F151" i="3" s="1"/>
</calcChain>
</file>

<file path=xl/sharedStrings.xml><?xml version="1.0" encoding="utf-8"?>
<sst xmlns="http://schemas.openxmlformats.org/spreadsheetml/2006/main" count="255" uniqueCount="119">
  <si>
    <t>N</t>
  </si>
  <si>
    <t>Ед. изм.</t>
  </si>
  <si>
    <t>Кол-во</t>
  </si>
  <si>
    <t>Цена руб.</t>
  </si>
  <si>
    <t>Сумма руб.</t>
  </si>
  <si>
    <t>Всего</t>
  </si>
  <si>
    <t>Устройства потолков, плотницкие работы</t>
  </si>
  <si>
    <t xml:space="preserve">м.п </t>
  </si>
  <si>
    <t>Работы со стенами (отделочные работы)</t>
  </si>
  <si>
    <t>Устройства стен</t>
  </si>
  <si>
    <t xml:space="preserve">шт </t>
  </si>
  <si>
    <t>Устройства стен, малярные работы</t>
  </si>
  <si>
    <t xml:space="preserve">м.кв </t>
  </si>
  <si>
    <t>Установка малярного уголка</t>
  </si>
  <si>
    <t>Обработка стен перед нанесением бетоноконтакта</t>
  </si>
  <si>
    <t>Грунтовка стен под плитку</t>
  </si>
  <si>
    <t>Обработка стен бетогрунтом</t>
  </si>
  <si>
    <t>Штукатурка стен по уровню толщиной слоя до 2 см</t>
  </si>
  <si>
    <t>Работы с полом</t>
  </si>
  <si>
    <t>Грунтовка пола в один слой</t>
  </si>
  <si>
    <t>Сантехнические работы (по факту)</t>
  </si>
  <si>
    <t xml:space="preserve">ед </t>
  </si>
  <si>
    <t>Штробление стен под сантехпроводку (по факту)</t>
  </si>
  <si>
    <t xml:space="preserve">Устройства стен, работы с плиткой </t>
  </si>
  <si>
    <t>Установка раковины</t>
  </si>
  <si>
    <t>Всего работ по смете</t>
  </si>
  <si>
    <t>Устройства пола, работы с плиткой (по прямой)</t>
  </si>
  <si>
    <t>Разводка труб водопр. и канализ до потребителя со сборкой коллекторной группы</t>
  </si>
  <si>
    <t xml:space="preserve">Наименование работы </t>
  </si>
  <si>
    <t>Навеска зеркала  в ванной (если будет)</t>
  </si>
  <si>
    <t xml:space="preserve">Монтаж и подключение вентилятора </t>
  </si>
  <si>
    <t>Итого работ по смете</t>
  </si>
  <si>
    <t>Монтаж, укладка кабеля в примыкания, штробы (по факту)</t>
  </si>
  <si>
    <t>электрика</t>
  </si>
  <si>
    <t>Устройства пола, стяжки</t>
  </si>
  <si>
    <t>Протяжка кабеля в гофру (по факту)</t>
  </si>
  <si>
    <r>
      <t>Электромонтажные работы (</t>
    </r>
    <r>
      <rPr>
        <b/>
        <sz val="9"/>
        <color rgb="FFFF0000"/>
        <rFont val="Times New Roman"/>
        <family val="1"/>
        <charset val="204"/>
      </rPr>
      <t>по факту итогового замера</t>
    </r>
    <r>
      <rPr>
        <b/>
        <sz val="9"/>
        <color theme="0"/>
        <rFont val="Times New Roman"/>
        <family val="1"/>
        <charset val="204"/>
      </rPr>
      <t>)</t>
    </r>
  </si>
  <si>
    <t>Штробление под подразетник с установкой монтажной коробки (по факту)</t>
  </si>
  <si>
    <t>Установка разеток выключателей в готовые монтажные гнезда, одинарные (по факту)</t>
  </si>
  <si>
    <t>Штробление стен и пола под электропроводку (по факту)</t>
  </si>
  <si>
    <t>все помещения</t>
  </si>
  <si>
    <t xml:space="preserve">Окраска откосов шириной до 20 см </t>
  </si>
  <si>
    <t>Устройства стен, работы плотницкие</t>
  </si>
  <si>
    <t xml:space="preserve">Оштукатукатуривание откосов шириной до 20 см </t>
  </si>
  <si>
    <t xml:space="preserve">Грунтовка откосов шириной до 20 см перед оштукатуриванием </t>
  </si>
  <si>
    <t>Шлифовка стен</t>
  </si>
  <si>
    <t>Шпатлевка стен в два слоя до 3 мм финишная шитрок</t>
  </si>
  <si>
    <t>Окраска стен в два слоя</t>
  </si>
  <si>
    <t xml:space="preserve">Установка смесителя раковины </t>
  </si>
  <si>
    <t xml:space="preserve">санузел </t>
  </si>
  <si>
    <t>Работы с потолками (отделочные работы)</t>
  </si>
  <si>
    <t>Установка смесителя ванны (не встроенный)</t>
  </si>
  <si>
    <t>Нанесение стяжки м 300 до 5 см по уровню</t>
  </si>
  <si>
    <t xml:space="preserve">Грунтовка пола перед нанесением наливного пола </t>
  </si>
  <si>
    <t xml:space="preserve">Нанесение стяжки наливного пола </t>
  </si>
  <si>
    <t>Устройства пола, плотницкие работы</t>
  </si>
  <si>
    <t>Укладуа подложки</t>
  </si>
  <si>
    <t>Укладка ламината</t>
  </si>
  <si>
    <t>Монтаж порожков стыковочных</t>
  </si>
  <si>
    <t>Возведение перегородок из пеноблока</t>
  </si>
  <si>
    <t>Армирование стяжки сеткой кладочной ячейкой 5х5</t>
  </si>
  <si>
    <t>Монтаж перемычек из араматуры</t>
  </si>
  <si>
    <t>Укладка армированного поэлителена</t>
  </si>
  <si>
    <t>Монтаж вентканала пвх ванны</t>
  </si>
  <si>
    <t>Декоративная затирка швов затиркой на цементной основе</t>
  </si>
  <si>
    <t>Облицовка стен плиткой 30х40</t>
  </si>
  <si>
    <t>Декоративная затирка швов на цементной основе</t>
  </si>
  <si>
    <t>Навеска тумбы раковины (если будет)</t>
  </si>
  <si>
    <t>Монтаж роаспаечной коробки освещения потолка</t>
  </si>
  <si>
    <t>Монтаж плинтуса напольного ПВХ</t>
  </si>
  <si>
    <t>Окраска труб отопления</t>
  </si>
  <si>
    <t>Установка лейки душа</t>
  </si>
  <si>
    <t>Утепление стен фольгоизолом</t>
  </si>
  <si>
    <t>Утепление стен пеноплексом</t>
  </si>
  <si>
    <t>Шпатлевка откосов шириной до 20 см черновая</t>
  </si>
  <si>
    <t>Шпатлевка откосов шириной до 20 см финишная</t>
  </si>
  <si>
    <t>Шлифовка откосов шириной до 20 см финишная</t>
  </si>
  <si>
    <t>Грунтовка откосов шириной до 20 см финишная</t>
  </si>
  <si>
    <t>Шлифовка откосов шириной до 20 см черновая</t>
  </si>
  <si>
    <t xml:space="preserve">Грунтовка откосов шириной до 40 см перед оштукатуриванием </t>
  </si>
  <si>
    <t xml:space="preserve">Оштукатукатуривание откосов шириной до 40 см </t>
  </si>
  <si>
    <t>Шпатлевка откосов шириной до 40 см черновая</t>
  </si>
  <si>
    <t>Шлифовка откосов шириной до 40 см черновая</t>
  </si>
  <si>
    <t>Грунтовка откосов шириной до 40 см черновая</t>
  </si>
  <si>
    <t>Нанесение стеклохолста на откосы до 40 см</t>
  </si>
  <si>
    <t>Шпатлевка откосов шириной до 40 см финишная</t>
  </si>
  <si>
    <t>Шлифовка откосов шириной до 40 см финишная</t>
  </si>
  <si>
    <t>Грунтовка откосов шириной до 40 см финишная</t>
  </si>
  <si>
    <t>Окраска откосов шириной до 40 см в два слоя финишная</t>
  </si>
  <si>
    <t>Работы плотницкие и малярные с потолками</t>
  </si>
  <si>
    <t>Устройства стен, работы плотницкие и малярные</t>
  </si>
  <si>
    <t>Утепление потолков фольгоизолом</t>
  </si>
  <si>
    <t>Утепление потолков пеноплексом</t>
  </si>
  <si>
    <t>Работы с напольными покрытиями</t>
  </si>
  <si>
    <t>Утепление полов фольгоизолом</t>
  </si>
  <si>
    <t>Утепление полов пеноплексом</t>
  </si>
  <si>
    <t>балкон маленький</t>
  </si>
  <si>
    <t xml:space="preserve">Электромонтажные работы </t>
  </si>
  <si>
    <t>Укладка т.пола на матах</t>
  </si>
  <si>
    <t>Установка и расключение теплорегулятора</t>
  </si>
  <si>
    <t>Нанесение подсыпки керамзита под стяжку (если будет)</t>
  </si>
  <si>
    <t>Укладка шумоизоляции по типу Шуманет А 100</t>
  </si>
  <si>
    <t>Грунтовка откосов шириной до 20 см перед нанесением стеклохолста черновая</t>
  </si>
  <si>
    <t>Нанесение стеклохолста на откосы</t>
  </si>
  <si>
    <t>Грунтовка стен в один слой перед нанесением бетонокотакта или штукатурки</t>
  </si>
  <si>
    <t>Уладка напольной плитки 30х30</t>
  </si>
  <si>
    <t xml:space="preserve">Монтаж лючка ревизионного 50х60 </t>
  </si>
  <si>
    <t>Сужение дверного проема по ширине</t>
  </si>
  <si>
    <t>Расширение дверного проема по ширине</t>
  </si>
  <si>
    <t>Установка унитаза отдельностоящего</t>
  </si>
  <si>
    <t>Установка и сборка д. кабины</t>
  </si>
  <si>
    <t>Нанесение обоев под покраску</t>
  </si>
  <si>
    <t>Грунтовка стен в один слой перед нанесением обоев</t>
  </si>
  <si>
    <t xml:space="preserve">Сборка и установка щита электрического наружнего на 18 мод </t>
  </si>
  <si>
    <t>Обшивка откосов оконного блока проема гипсокартоном шириной до 20 см</t>
  </si>
  <si>
    <t>демонтажные работы</t>
  </si>
  <si>
    <t>демонтаж</t>
  </si>
  <si>
    <t>Слом перегородок пгп</t>
  </si>
  <si>
    <t>демонтаж поручней балкона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</si>
</sst>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1" fontId="5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1" fontId="8" fillId="0" borderId="0" xfId="0" applyNumberFormat="1" applyFont="1" applyAlignment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right" vertical="center" wrapText="1"/>
    </xf>
    <xf numFmtId="1" fontId="2" fillId="7" borderId="1" xfId="0" applyNumberFormat="1" applyFont="1" applyFill="1" applyBorder="1" applyAlignment="1">
      <alignment horizontal="right" vertical="center" wrapText="1"/>
    </xf>
    <xf numFmtId="1" fontId="2" fillId="9" borderId="1" xfId="0" applyNumberFormat="1" applyFont="1" applyFill="1" applyBorder="1" applyAlignment="1">
      <alignment horizontal="right" vertical="center" wrapText="1"/>
    </xf>
    <xf numFmtId="1" fontId="3" fillId="0" borderId="0" xfId="0" applyNumberFormat="1" applyFo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9" defaultPivotStyle="PivotStyleLight16"/>
  <colors>
    <mruColors>
      <color rgb="FFFA76D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51"/>
  <sheetViews>
    <sheetView tabSelected="1" topLeftCell="A142" workbookViewId="0">
      <selection activeCell="K152" sqref="K152"/>
    </sheetView>
  </sheetViews>
  <sheetFormatPr defaultRowHeight="12" x14ac:dyDescent="0.2"/>
  <cols>
    <col min="1" max="1" width="4.42578125" style="1" bestFit="1" customWidth="1"/>
    <col min="2" max="2" width="66.140625" style="1" customWidth="1"/>
    <col min="3" max="3" width="5.5703125" style="1" customWidth="1"/>
    <col min="4" max="4" width="5.140625" style="1" customWidth="1"/>
    <col min="5" max="5" width="5.28515625" style="1" customWidth="1"/>
    <col min="6" max="6" width="7" style="19" customWidth="1"/>
    <col min="7" max="16384" width="9.140625" style="1"/>
  </cols>
  <sheetData>
    <row r="2" spans="1:6" s="8" customFormat="1" ht="12.75" thickBot="1" x14ac:dyDescent="0.25">
      <c r="A2" s="22"/>
      <c r="B2" s="21"/>
      <c r="C2" s="20"/>
      <c r="D2" s="21"/>
      <c r="E2" s="21"/>
      <c r="F2" s="9"/>
    </row>
    <row r="3" spans="1:6" ht="24.75" thickBot="1" x14ac:dyDescent="0.25">
      <c r="A3" s="10" t="s">
        <v>0</v>
      </c>
      <c r="B3" s="11" t="s">
        <v>28</v>
      </c>
      <c r="C3" s="11" t="s">
        <v>1</v>
      </c>
      <c r="D3" s="11" t="s">
        <v>2</v>
      </c>
      <c r="E3" s="11" t="s">
        <v>3</v>
      </c>
      <c r="F3" s="12" t="s">
        <v>4</v>
      </c>
    </row>
    <row r="4" spans="1:6" x14ac:dyDescent="0.2">
      <c r="A4" s="35" t="s">
        <v>49</v>
      </c>
      <c r="B4" s="36"/>
      <c r="C4" s="36"/>
      <c r="D4" s="36"/>
      <c r="E4" s="36"/>
      <c r="F4" s="37"/>
    </row>
    <row r="5" spans="1:6" s="7" customFormat="1" x14ac:dyDescent="0.25">
      <c r="A5" s="23" t="s">
        <v>50</v>
      </c>
      <c r="B5" s="24"/>
      <c r="C5" s="24"/>
      <c r="D5" s="24"/>
      <c r="E5" s="24"/>
      <c r="F5" s="25"/>
    </row>
    <row r="6" spans="1:6" s="7" customFormat="1" x14ac:dyDescent="0.25">
      <c r="A6" s="29" t="s">
        <v>6</v>
      </c>
      <c r="B6" s="41"/>
      <c r="C6" s="41"/>
      <c r="D6" s="41"/>
      <c r="E6" s="41"/>
      <c r="F6" s="42"/>
    </row>
    <row r="7" spans="1:6" s="7" customFormat="1" x14ac:dyDescent="0.25">
      <c r="A7" s="2">
        <v>1</v>
      </c>
      <c r="B7" s="2" t="s">
        <v>63</v>
      </c>
      <c r="C7" s="2" t="s">
        <v>10</v>
      </c>
      <c r="D7" s="14">
        <v>0</v>
      </c>
      <c r="E7" s="4">
        <v>300</v>
      </c>
      <c r="F7" s="5">
        <f>PRODUCT(D7:E7)</f>
        <v>0</v>
      </c>
    </row>
    <row r="8" spans="1:6" s="7" customFormat="1" x14ac:dyDescent="0.25">
      <c r="A8" s="26" t="s">
        <v>5</v>
      </c>
      <c r="B8" s="27"/>
      <c r="C8" s="27"/>
      <c r="D8" s="27"/>
      <c r="E8" s="28"/>
      <c r="F8" s="6">
        <f>SUM(F7)</f>
        <v>0</v>
      </c>
    </row>
    <row r="9" spans="1:6" s="7" customFormat="1" x14ac:dyDescent="0.25">
      <c r="A9" s="23" t="s">
        <v>8</v>
      </c>
      <c r="B9" s="24"/>
      <c r="C9" s="24"/>
      <c r="D9" s="24"/>
      <c r="E9" s="24"/>
      <c r="F9" s="25"/>
    </row>
    <row r="10" spans="1:6" s="7" customFormat="1" x14ac:dyDescent="0.25">
      <c r="A10" s="29" t="s">
        <v>9</v>
      </c>
      <c r="B10" s="41"/>
      <c r="C10" s="41"/>
      <c r="D10" s="41"/>
      <c r="E10" s="41"/>
      <c r="F10" s="42"/>
    </row>
    <row r="11" spans="1:6" s="7" customFormat="1" x14ac:dyDescent="0.25">
      <c r="A11" s="2">
        <v>1</v>
      </c>
      <c r="B11" s="2" t="s">
        <v>106</v>
      </c>
      <c r="C11" s="2" t="s">
        <v>10</v>
      </c>
      <c r="D11" s="14">
        <v>1</v>
      </c>
      <c r="E11" s="4">
        <v>330</v>
      </c>
      <c r="F11" s="5">
        <f t="shared" ref="F11:F16" si="0">PRODUCT(D11:E11)</f>
        <v>330</v>
      </c>
    </row>
    <row r="12" spans="1:6" s="7" customFormat="1" x14ac:dyDescent="0.25">
      <c r="A12" s="2">
        <v>2</v>
      </c>
      <c r="B12" s="2" t="s">
        <v>107</v>
      </c>
      <c r="C12" s="2" t="s">
        <v>10</v>
      </c>
      <c r="D12" s="14">
        <v>1</v>
      </c>
      <c r="E12" s="4">
        <v>450</v>
      </c>
      <c r="F12" s="5">
        <f t="shared" si="0"/>
        <v>450</v>
      </c>
    </row>
    <row r="13" spans="1:6" s="7" customFormat="1" x14ac:dyDescent="0.25">
      <c r="A13" s="2">
        <v>3</v>
      </c>
      <c r="B13" s="2" t="s">
        <v>108</v>
      </c>
      <c r="C13" s="2" t="s">
        <v>10</v>
      </c>
      <c r="D13" s="14">
        <v>1</v>
      </c>
      <c r="E13" s="4">
        <v>450</v>
      </c>
      <c r="F13" s="5">
        <f t="shared" si="0"/>
        <v>450</v>
      </c>
    </row>
    <row r="14" spans="1:6" s="7" customFormat="1" x14ac:dyDescent="0.25">
      <c r="A14" s="3">
        <v>4</v>
      </c>
      <c r="B14" s="2" t="s">
        <v>14</v>
      </c>
      <c r="C14" s="2" t="s">
        <v>12</v>
      </c>
      <c r="D14" s="14">
        <v>21.3</v>
      </c>
      <c r="E14" s="4">
        <v>24</v>
      </c>
      <c r="F14" s="5">
        <f t="shared" si="0"/>
        <v>511.20000000000005</v>
      </c>
    </row>
    <row r="15" spans="1:6" s="7" customFormat="1" x14ac:dyDescent="0.25">
      <c r="A15" s="13">
        <v>5</v>
      </c>
      <c r="B15" s="13" t="s">
        <v>16</v>
      </c>
      <c r="C15" s="13" t="s">
        <v>12</v>
      </c>
      <c r="D15" s="14">
        <v>21.3</v>
      </c>
      <c r="E15" s="14">
        <v>36</v>
      </c>
      <c r="F15" s="5">
        <f t="shared" si="0"/>
        <v>766.80000000000007</v>
      </c>
    </row>
    <row r="16" spans="1:6" s="7" customFormat="1" x14ac:dyDescent="0.25">
      <c r="A16" s="13">
        <v>6</v>
      </c>
      <c r="B16" s="13" t="s">
        <v>17</v>
      </c>
      <c r="C16" s="13" t="s">
        <v>12</v>
      </c>
      <c r="D16" s="14">
        <v>21.3</v>
      </c>
      <c r="E16" s="14">
        <v>252</v>
      </c>
      <c r="F16" s="5">
        <f t="shared" si="0"/>
        <v>5367.6</v>
      </c>
    </row>
    <row r="17" spans="1:6" s="7" customFormat="1" ht="12" customHeight="1" x14ac:dyDescent="0.25">
      <c r="A17" s="26" t="s">
        <v>5</v>
      </c>
      <c r="B17" s="27"/>
      <c r="C17" s="27"/>
      <c r="D17" s="27"/>
      <c r="E17" s="28"/>
      <c r="F17" s="6">
        <f>SUM(F11:F16)</f>
        <v>7875.6</v>
      </c>
    </row>
    <row r="18" spans="1:6" s="7" customFormat="1" x14ac:dyDescent="0.25">
      <c r="A18" s="43" t="s">
        <v>23</v>
      </c>
      <c r="B18" s="44"/>
      <c r="C18" s="44"/>
      <c r="D18" s="44"/>
      <c r="E18" s="44"/>
      <c r="F18" s="45"/>
    </row>
    <row r="19" spans="1:6" s="7" customFormat="1" x14ac:dyDescent="0.25">
      <c r="A19" s="3">
        <v>1</v>
      </c>
      <c r="B19" s="2" t="s">
        <v>14</v>
      </c>
      <c r="C19" s="2" t="s">
        <v>12</v>
      </c>
      <c r="D19" s="14">
        <v>21.3</v>
      </c>
      <c r="E19" s="4">
        <v>24</v>
      </c>
      <c r="F19" s="5">
        <f t="shared" ref="F19:F24" si="1">PRODUCT(D19:E19)</f>
        <v>511.20000000000005</v>
      </c>
    </row>
    <row r="20" spans="1:6" s="7" customFormat="1" x14ac:dyDescent="0.25">
      <c r="A20" s="13">
        <v>2</v>
      </c>
      <c r="B20" s="13" t="s">
        <v>16</v>
      </c>
      <c r="C20" s="13" t="s">
        <v>12</v>
      </c>
      <c r="D20" s="14">
        <v>21.3</v>
      </c>
      <c r="E20" s="14">
        <v>36</v>
      </c>
      <c r="F20" s="5">
        <f t="shared" si="1"/>
        <v>766.80000000000007</v>
      </c>
    </row>
    <row r="21" spans="1:6" s="7" customFormat="1" x14ac:dyDescent="0.25">
      <c r="A21" s="13">
        <v>3</v>
      </c>
      <c r="B21" s="13" t="s">
        <v>17</v>
      </c>
      <c r="C21" s="13" t="s">
        <v>12</v>
      </c>
      <c r="D21" s="14">
        <v>21.3</v>
      </c>
      <c r="E21" s="14">
        <v>252</v>
      </c>
      <c r="F21" s="5">
        <f t="shared" si="1"/>
        <v>5367.6</v>
      </c>
    </row>
    <row r="22" spans="1:6" s="7" customFormat="1" x14ac:dyDescent="0.25">
      <c r="A22" s="13">
        <v>4</v>
      </c>
      <c r="B22" s="13" t="s">
        <v>15</v>
      </c>
      <c r="C22" s="13" t="s">
        <v>12</v>
      </c>
      <c r="D22" s="14">
        <v>21.3</v>
      </c>
      <c r="E22" s="14">
        <v>24</v>
      </c>
      <c r="F22" s="5">
        <f t="shared" si="1"/>
        <v>511.20000000000005</v>
      </c>
    </row>
    <row r="23" spans="1:6" s="7" customFormat="1" x14ac:dyDescent="0.25">
      <c r="A23" s="13">
        <v>5</v>
      </c>
      <c r="B23" s="13" t="s">
        <v>65</v>
      </c>
      <c r="C23" s="13" t="s">
        <v>12</v>
      </c>
      <c r="D23" s="14">
        <v>21.3</v>
      </c>
      <c r="E23" s="14">
        <v>720</v>
      </c>
      <c r="F23" s="5">
        <f t="shared" si="1"/>
        <v>15336</v>
      </c>
    </row>
    <row r="24" spans="1:6" s="7" customFormat="1" x14ac:dyDescent="0.25">
      <c r="A24" s="13">
        <v>6</v>
      </c>
      <c r="B24" s="13" t="s">
        <v>64</v>
      </c>
      <c r="C24" s="13" t="s">
        <v>12</v>
      </c>
      <c r="D24" s="14">
        <v>21.3</v>
      </c>
      <c r="E24" s="14">
        <v>36</v>
      </c>
      <c r="F24" s="5">
        <f t="shared" si="1"/>
        <v>766.80000000000007</v>
      </c>
    </row>
    <row r="25" spans="1:6" s="7" customFormat="1" x14ac:dyDescent="0.25">
      <c r="A25" s="26" t="s">
        <v>5</v>
      </c>
      <c r="B25" s="27"/>
      <c r="C25" s="27"/>
      <c r="D25" s="27"/>
      <c r="E25" s="28"/>
      <c r="F25" s="6">
        <f>SUM(F19:F24)</f>
        <v>23259.599999999999</v>
      </c>
    </row>
    <row r="26" spans="1:6" s="7" customFormat="1" x14ac:dyDescent="0.25">
      <c r="A26" s="23" t="s">
        <v>18</v>
      </c>
      <c r="B26" s="24"/>
      <c r="C26" s="24"/>
      <c r="D26" s="24"/>
      <c r="E26" s="24"/>
      <c r="F26" s="25"/>
    </row>
    <row r="27" spans="1:6" s="15" customFormat="1" x14ac:dyDescent="0.25">
      <c r="A27" s="49" t="s">
        <v>26</v>
      </c>
      <c r="B27" s="50"/>
      <c r="C27" s="50"/>
      <c r="D27" s="50"/>
      <c r="E27" s="50"/>
      <c r="F27" s="51"/>
    </row>
    <row r="28" spans="1:6" s="15" customFormat="1" x14ac:dyDescent="0.25">
      <c r="A28" s="3">
        <v>1</v>
      </c>
      <c r="B28" s="3" t="s">
        <v>19</v>
      </c>
      <c r="C28" s="3" t="s">
        <v>12</v>
      </c>
      <c r="D28" s="14">
        <v>4.34</v>
      </c>
      <c r="E28" s="16">
        <v>24</v>
      </c>
      <c r="F28" s="5">
        <f t="shared" ref="F28:F30" si="2">PRODUCT(D28:E28)</f>
        <v>104.16</v>
      </c>
    </row>
    <row r="29" spans="1:6" s="15" customFormat="1" x14ac:dyDescent="0.25">
      <c r="A29" s="3">
        <v>2</v>
      </c>
      <c r="B29" s="3" t="s">
        <v>105</v>
      </c>
      <c r="C29" s="3" t="s">
        <v>12</v>
      </c>
      <c r="D29" s="14">
        <v>4.34</v>
      </c>
      <c r="E29" s="16">
        <v>720</v>
      </c>
      <c r="F29" s="5">
        <f t="shared" si="2"/>
        <v>3124.7999999999997</v>
      </c>
    </row>
    <row r="30" spans="1:6" s="15" customFormat="1" x14ac:dyDescent="0.25">
      <c r="A30" s="3">
        <v>3</v>
      </c>
      <c r="B30" s="13" t="s">
        <v>66</v>
      </c>
      <c r="C30" s="3" t="s">
        <v>12</v>
      </c>
      <c r="D30" s="14">
        <v>4.34</v>
      </c>
      <c r="E30" s="16">
        <v>36</v>
      </c>
      <c r="F30" s="5">
        <f t="shared" si="2"/>
        <v>156.24</v>
      </c>
    </row>
    <row r="31" spans="1:6" s="7" customFormat="1" x14ac:dyDescent="0.25">
      <c r="A31" s="26" t="s">
        <v>5</v>
      </c>
      <c r="B31" s="27"/>
      <c r="C31" s="27"/>
      <c r="D31" s="27"/>
      <c r="E31" s="28"/>
      <c r="F31" s="6">
        <f>SUM(F28:F30)</f>
        <v>3385.2</v>
      </c>
    </row>
    <row r="32" spans="1:6" s="7" customFormat="1" x14ac:dyDescent="0.25">
      <c r="A32" s="23" t="s">
        <v>20</v>
      </c>
      <c r="B32" s="24"/>
      <c r="C32" s="24"/>
      <c r="D32" s="24"/>
      <c r="E32" s="24"/>
      <c r="F32" s="25"/>
    </row>
    <row r="33" spans="1:6" s="7" customFormat="1" x14ac:dyDescent="0.25">
      <c r="A33" s="2">
        <v>1</v>
      </c>
      <c r="B33" s="2" t="s">
        <v>27</v>
      </c>
      <c r="C33" s="2" t="s">
        <v>21</v>
      </c>
      <c r="D33" s="14">
        <v>7</v>
      </c>
      <c r="E33" s="4">
        <v>2100</v>
      </c>
      <c r="F33" s="5">
        <f t="shared" ref="F33:F42" si="3">PRODUCT(D33:E33)</f>
        <v>14700</v>
      </c>
    </row>
    <row r="34" spans="1:6" s="7" customFormat="1" x14ac:dyDescent="0.25">
      <c r="A34" s="2">
        <v>2</v>
      </c>
      <c r="B34" s="2" t="s">
        <v>22</v>
      </c>
      <c r="C34" s="2" t="s">
        <v>7</v>
      </c>
      <c r="D34" s="14">
        <v>3</v>
      </c>
      <c r="E34" s="4">
        <v>390</v>
      </c>
      <c r="F34" s="5">
        <f t="shared" si="3"/>
        <v>1170</v>
      </c>
    </row>
    <row r="35" spans="1:6" s="7" customFormat="1" x14ac:dyDescent="0.25">
      <c r="A35" s="2">
        <v>3</v>
      </c>
      <c r="B35" s="2" t="s">
        <v>109</v>
      </c>
      <c r="C35" s="2" t="s">
        <v>21</v>
      </c>
      <c r="D35" s="14">
        <v>1</v>
      </c>
      <c r="E35" s="4">
        <v>450</v>
      </c>
      <c r="F35" s="5">
        <f t="shared" si="3"/>
        <v>450</v>
      </c>
    </row>
    <row r="36" spans="1:6" s="7" customFormat="1" x14ac:dyDescent="0.25">
      <c r="A36" s="2">
        <v>4</v>
      </c>
      <c r="B36" s="2" t="s">
        <v>24</v>
      </c>
      <c r="C36" s="2" t="s">
        <v>21</v>
      </c>
      <c r="D36" s="14">
        <v>1</v>
      </c>
      <c r="E36" s="4">
        <v>360</v>
      </c>
      <c r="F36" s="5">
        <f t="shared" si="3"/>
        <v>360</v>
      </c>
    </row>
    <row r="37" spans="1:6" s="7" customFormat="1" x14ac:dyDescent="0.25">
      <c r="A37" s="2">
        <v>5</v>
      </c>
      <c r="B37" s="2" t="s">
        <v>51</v>
      </c>
      <c r="C37" s="2" t="s">
        <v>21</v>
      </c>
      <c r="D37" s="14">
        <v>1</v>
      </c>
      <c r="E37" s="4">
        <v>390</v>
      </c>
      <c r="F37" s="5">
        <f t="shared" si="3"/>
        <v>390</v>
      </c>
    </row>
    <row r="38" spans="1:6" s="7" customFormat="1" x14ac:dyDescent="0.25">
      <c r="A38" s="2">
        <v>6</v>
      </c>
      <c r="B38" s="2" t="s">
        <v>48</v>
      </c>
      <c r="C38" s="2" t="s">
        <v>21</v>
      </c>
      <c r="D38" s="14">
        <v>1</v>
      </c>
      <c r="E38" s="4">
        <v>360</v>
      </c>
      <c r="F38" s="5">
        <f t="shared" si="3"/>
        <v>360</v>
      </c>
    </row>
    <row r="39" spans="1:6" s="7" customFormat="1" x14ac:dyDescent="0.25">
      <c r="A39" s="2">
        <v>7</v>
      </c>
      <c r="B39" s="2" t="s">
        <v>29</v>
      </c>
      <c r="C39" s="2" t="s">
        <v>21</v>
      </c>
      <c r="D39" s="14">
        <v>1</v>
      </c>
      <c r="E39" s="4">
        <v>270</v>
      </c>
      <c r="F39" s="5">
        <f t="shared" si="3"/>
        <v>270</v>
      </c>
    </row>
    <row r="40" spans="1:6" s="7" customFormat="1" x14ac:dyDescent="0.25">
      <c r="A40" s="2">
        <v>8</v>
      </c>
      <c r="B40" s="2" t="s">
        <v>67</v>
      </c>
      <c r="C40" s="2" t="s">
        <v>21</v>
      </c>
      <c r="D40" s="14">
        <v>1</v>
      </c>
      <c r="E40" s="4">
        <v>330</v>
      </c>
      <c r="F40" s="5">
        <f t="shared" si="3"/>
        <v>330</v>
      </c>
    </row>
    <row r="41" spans="1:6" s="7" customFormat="1" x14ac:dyDescent="0.25">
      <c r="A41" s="2">
        <v>9</v>
      </c>
      <c r="B41" s="2" t="s">
        <v>71</v>
      </c>
      <c r="C41" s="2" t="s">
        <v>21</v>
      </c>
      <c r="D41" s="14">
        <v>1</v>
      </c>
      <c r="E41" s="4">
        <v>270</v>
      </c>
      <c r="F41" s="5">
        <f t="shared" si="3"/>
        <v>270</v>
      </c>
    </row>
    <row r="42" spans="1:6" s="7" customFormat="1" x14ac:dyDescent="0.25">
      <c r="A42" s="2">
        <v>10</v>
      </c>
      <c r="B42" s="2" t="s">
        <v>110</v>
      </c>
      <c r="C42" s="2" t="s">
        <v>21</v>
      </c>
      <c r="D42" s="14">
        <v>1</v>
      </c>
      <c r="E42" s="4">
        <v>1500</v>
      </c>
      <c r="F42" s="5">
        <f t="shared" si="3"/>
        <v>1500</v>
      </c>
    </row>
    <row r="43" spans="1:6" s="7" customFormat="1" x14ac:dyDescent="0.25">
      <c r="A43" s="26" t="s">
        <v>5</v>
      </c>
      <c r="B43" s="27"/>
      <c r="C43" s="27"/>
      <c r="D43" s="27"/>
      <c r="E43" s="28"/>
      <c r="F43" s="6">
        <f>SUM(F33:F42)</f>
        <v>19800</v>
      </c>
    </row>
    <row r="44" spans="1:6" s="7" customFormat="1" x14ac:dyDescent="0.25">
      <c r="A44" s="38" t="s">
        <v>25</v>
      </c>
      <c r="B44" s="39"/>
      <c r="C44" s="39"/>
      <c r="D44" s="39"/>
      <c r="E44" s="40"/>
      <c r="F44" s="17">
        <f>SUM(F43,F31,F25,F17,F8)</f>
        <v>54320.4</v>
      </c>
    </row>
    <row r="45" spans="1:6" x14ac:dyDescent="0.2">
      <c r="A45" s="35" t="s">
        <v>40</v>
      </c>
      <c r="B45" s="36"/>
      <c r="C45" s="36"/>
      <c r="D45" s="36"/>
      <c r="E45" s="36"/>
      <c r="F45" s="37"/>
    </row>
    <row r="46" spans="1:6" x14ac:dyDescent="0.2">
      <c r="A46" s="46" t="s">
        <v>11</v>
      </c>
      <c r="B46" s="47"/>
      <c r="C46" s="47"/>
      <c r="D46" s="47"/>
      <c r="E46" s="47"/>
      <c r="F46" s="48"/>
    </row>
    <row r="47" spans="1:6" x14ac:dyDescent="0.2">
      <c r="A47" s="2">
        <v>1</v>
      </c>
      <c r="B47" s="2" t="s">
        <v>104</v>
      </c>
      <c r="C47" s="2" t="s">
        <v>12</v>
      </c>
      <c r="D47" s="4">
        <v>148.5</v>
      </c>
      <c r="E47" s="4">
        <v>24</v>
      </c>
      <c r="F47" s="5">
        <f t="shared" ref="F47:F67" si="4">PRODUCT(D47:E47)</f>
        <v>3564</v>
      </c>
    </row>
    <row r="48" spans="1:6" x14ac:dyDescent="0.2">
      <c r="A48" s="2">
        <v>2</v>
      </c>
      <c r="B48" s="2" t="s">
        <v>16</v>
      </c>
      <c r="C48" s="2" t="s">
        <v>12</v>
      </c>
      <c r="D48" s="4">
        <v>148.5</v>
      </c>
      <c r="E48" s="4">
        <v>30</v>
      </c>
      <c r="F48" s="5">
        <f t="shared" si="4"/>
        <v>4455</v>
      </c>
    </row>
    <row r="49" spans="1:6" x14ac:dyDescent="0.2">
      <c r="A49" s="2">
        <v>3</v>
      </c>
      <c r="B49" s="13" t="s">
        <v>17</v>
      </c>
      <c r="C49" s="2" t="s">
        <v>12</v>
      </c>
      <c r="D49" s="4">
        <v>148.5</v>
      </c>
      <c r="E49" s="4">
        <v>252</v>
      </c>
      <c r="F49" s="5">
        <f t="shared" si="4"/>
        <v>37422</v>
      </c>
    </row>
    <row r="50" spans="1:6" s="7" customFormat="1" x14ac:dyDescent="0.25">
      <c r="A50" s="2">
        <v>4</v>
      </c>
      <c r="B50" s="2" t="s">
        <v>46</v>
      </c>
      <c r="C50" s="2" t="s">
        <v>12</v>
      </c>
      <c r="D50" s="4">
        <v>148.5</v>
      </c>
      <c r="E50" s="4">
        <v>132</v>
      </c>
      <c r="F50" s="5">
        <f t="shared" si="4"/>
        <v>19602</v>
      </c>
    </row>
    <row r="51" spans="1:6" x14ac:dyDescent="0.2">
      <c r="A51" s="2">
        <v>5</v>
      </c>
      <c r="B51" s="2" t="s">
        <v>45</v>
      </c>
      <c r="C51" s="2" t="s">
        <v>12</v>
      </c>
      <c r="D51" s="4">
        <v>148.5</v>
      </c>
      <c r="E51" s="4">
        <v>30</v>
      </c>
      <c r="F51" s="5">
        <f t="shared" si="4"/>
        <v>4455</v>
      </c>
    </row>
    <row r="52" spans="1:6" s="15" customFormat="1" x14ac:dyDescent="0.25">
      <c r="A52" s="2">
        <v>6</v>
      </c>
      <c r="B52" s="2" t="s">
        <v>112</v>
      </c>
      <c r="C52" s="2" t="s">
        <v>12</v>
      </c>
      <c r="D52" s="4">
        <v>148.5</v>
      </c>
      <c r="E52" s="4">
        <v>24</v>
      </c>
      <c r="F52" s="5">
        <f t="shared" si="4"/>
        <v>3564</v>
      </c>
    </row>
    <row r="53" spans="1:6" s="15" customFormat="1" x14ac:dyDescent="0.25">
      <c r="A53" s="2">
        <v>7</v>
      </c>
      <c r="B53" s="2" t="s">
        <v>111</v>
      </c>
      <c r="C53" s="2" t="s">
        <v>12</v>
      </c>
      <c r="D53" s="4">
        <v>148.5</v>
      </c>
      <c r="E53" s="4">
        <v>120</v>
      </c>
      <c r="F53" s="5">
        <f t="shared" si="4"/>
        <v>17820</v>
      </c>
    </row>
    <row r="54" spans="1:6" s="7" customFormat="1" x14ac:dyDescent="0.25">
      <c r="A54" s="2">
        <v>8</v>
      </c>
      <c r="B54" s="2" t="s">
        <v>47</v>
      </c>
      <c r="C54" s="2" t="s">
        <v>12</v>
      </c>
      <c r="D54" s="4">
        <v>148.5</v>
      </c>
      <c r="E54" s="4">
        <v>120</v>
      </c>
      <c r="F54" s="5">
        <f t="shared" si="4"/>
        <v>17820</v>
      </c>
    </row>
    <row r="55" spans="1:6" x14ac:dyDescent="0.2">
      <c r="A55" s="2">
        <v>9</v>
      </c>
      <c r="B55" s="2" t="s">
        <v>44</v>
      </c>
      <c r="C55" s="2" t="s">
        <v>7</v>
      </c>
      <c r="D55" s="4">
        <v>3.4</v>
      </c>
      <c r="E55" s="4">
        <v>18</v>
      </c>
      <c r="F55" s="5">
        <f t="shared" si="4"/>
        <v>61.199999999999996</v>
      </c>
    </row>
    <row r="56" spans="1:6" x14ac:dyDescent="0.2">
      <c r="A56" s="2">
        <v>10</v>
      </c>
      <c r="B56" s="2" t="s">
        <v>43</v>
      </c>
      <c r="C56" s="2" t="s">
        <v>7</v>
      </c>
      <c r="D56" s="4">
        <v>3.4</v>
      </c>
      <c r="E56" s="4">
        <v>132</v>
      </c>
      <c r="F56" s="5">
        <f t="shared" si="4"/>
        <v>448.8</v>
      </c>
    </row>
    <row r="57" spans="1:6" x14ac:dyDescent="0.2">
      <c r="A57" s="2">
        <v>11</v>
      </c>
      <c r="B57" s="2" t="s">
        <v>44</v>
      </c>
      <c r="C57" s="2" t="s">
        <v>7</v>
      </c>
      <c r="D57" s="4">
        <v>3.4</v>
      </c>
      <c r="E57" s="4">
        <v>18</v>
      </c>
      <c r="F57" s="5">
        <f t="shared" si="4"/>
        <v>61.199999999999996</v>
      </c>
    </row>
    <row r="58" spans="1:6" x14ac:dyDescent="0.2">
      <c r="A58" s="2">
        <v>12</v>
      </c>
      <c r="B58" s="2" t="s">
        <v>13</v>
      </c>
      <c r="C58" s="2" t="s">
        <v>7</v>
      </c>
      <c r="D58" s="4">
        <v>3.4</v>
      </c>
      <c r="E58" s="4">
        <v>30</v>
      </c>
      <c r="F58" s="5">
        <f t="shared" si="4"/>
        <v>102</v>
      </c>
    </row>
    <row r="59" spans="1:6" x14ac:dyDescent="0.2">
      <c r="A59" s="2">
        <v>13</v>
      </c>
      <c r="B59" s="2" t="s">
        <v>74</v>
      </c>
      <c r="C59" s="2" t="s">
        <v>7</v>
      </c>
      <c r="D59" s="4">
        <v>3.4</v>
      </c>
      <c r="E59" s="4">
        <v>54</v>
      </c>
      <c r="F59" s="5">
        <f t="shared" si="4"/>
        <v>183.6</v>
      </c>
    </row>
    <row r="60" spans="1:6" x14ac:dyDescent="0.2">
      <c r="A60" s="2">
        <v>14</v>
      </c>
      <c r="B60" s="2" t="s">
        <v>78</v>
      </c>
      <c r="C60" s="2" t="s">
        <v>7</v>
      </c>
      <c r="D60" s="4">
        <v>3.4</v>
      </c>
      <c r="E60" s="4">
        <v>24</v>
      </c>
      <c r="F60" s="5">
        <f t="shared" si="4"/>
        <v>81.599999999999994</v>
      </c>
    </row>
    <row r="61" spans="1:6" x14ac:dyDescent="0.2">
      <c r="A61" s="2">
        <v>15</v>
      </c>
      <c r="B61" s="2" t="s">
        <v>102</v>
      </c>
      <c r="C61" s="2" t="s">
        <v>7</v>
      </c>
      <c r="D61" s="4">
        <v>3.4</v>
      </c>
      <c r="E61" s="4">
        <v>18</v>
      </c>
      <c r="F61" s="5">
        <f t="shared" si="4"/>
        <v>61.199999999999996</v>
      </c>
    </row>
    <row r="62" spans="1:6" x14ac:dyDescent="0.2">
      <c r="A62" s="2">
        <v>16</v>
      </c>
      <c r="B62" s="2" t="s">
        <v>103</v>
      </c>
      <c r="C62" s="2" t="s">
        <v>7</v>
      </c>
      <c r="D62" s="4">
        <v>3.4</v>
      </c>
      <c r="E62" s="4">
        <v>48</v>
      </c>
      <c r="F62" s="5">
        <f t="shared" si="4"/>
        <v>163.19999999999999</v>
      </c>
    </row>
    <row r="63" spans="1:6" x14ac:dyDescent="0.2">
      <c r="A63" s="2">
        <v>17</v>
      </c>
      <c r="B63" s="2" t="s">
        <v>75</v>
      </c>
      <c r="C63" s="2" t="s">
        <v>7</v>
      </c>
      <c r="D63" s="4">
        <v>3.4</v>
      </c>
      <c r="E63" s="4">
        <v>54</v>
      </c>
      <c r="F63" s="5">
        <f t="shared" si="4"/>
        <v>183.6</v>
      </c>
    </row>
    <row r="64" spans="1:6" x14ac:dyDescent="0.2">
      <c r="A64" s="2">
        <v>18</v>
      </c>
      <c r="B64" s="2" t="s">
        <v>76</v>
      </c>
      <c r="C64" s="2" t="s">
        <v>7</v>
      </c>
      <c r="D64" s="4">
        <v>3.4</v>
      </c>
      <c r="E64" s="4">
        <v>24</v>
      </c>
      <c r="F64" s="5">
        <f t="shared" si="4"/>
        <v>81.599999999999994</v>
      </c>
    </row>
    <row r="65" spans="1:6" x14ac:dyDescent="0.2">
      <c r="A65" s="2">
        <v>19</v>
      </c>
      <c r="B65" s="2" t="s">
        <v>77</v>
      </c>
      <c r="C65" s="2" t="s">
        <v>7</v>
      </c>
      <c r="D65" s="4">
        <v>3.4</v>
      </c>
      <c r="E65" s="4">
        <v>18</v>
      </c>
      <c r="F65" s="5">
        <f t="shared" si="4"/>
        <v>61.199999999999996</v>
      </c>
    </row>
    <row r="66" spans="1:6" x14ac:dyDescent="0.2">
      <c r="A66" s="2">
        <v>20</v>
      </c>
      <c r="B66" s="2" t="s">
        <v>41</v>
      </c>
      <c r="C66" s="2" t="s">
        <v>7</v>
      </c>
      <c r="D66" s="4">
        <v>3.4</v>
      </c>
      <c r="E66" s="4">
        <v>54</v>
      </c>
      <c r="F66" s="5">
        <f t="shared" si="4"/>
        <v>183.6</v>
      </c>
    </row>
    <row r="67" spans="1:6" x14ac:dyDescent="0.2">
      <c r="A67" s="2">
        <v>21</v>
      </c>
      <c r="B67" s="2" t="s">
        <v>70</v>
      </c>
      <c r="C67" s="2" t="s">
        <v>7</v>
      </c>
      <c r="D67" s="4">
        <v>20</v>
      </c>
      <c r="E67" s="4">
        <v>66</v>
      </c>
      <c r="F67" s="5">
        <f t="shared" si="4"/>
        <v>1320</v>
      </c>
    </row>
    <row r="68" spans="1:6" x14ac:dyDescent="0.2">
      <c r="A68" s="26" t="s">
        <v>5</v>
      </c>
      <c r="B68" s="27"/>
      <c r="C68" s="27"/>
      <c r="D68" s="27"/>
      <c r="E68" s="28"/>
      <c r="F68" s="6">
        <f>SUM(F47:F67)</f>
        <v>111694.80000000002</v>
      </c>
    </row>
    <row r="69" spans="1:6" s="7" customFormat="1" x14ac:dyDescent="0.25">
      <c r="A69" s="43" t="s">
        <v>42</v>
      </c>
      <c r="B69" s="44"/>
      <c r="C69" s="44"/>
      <c r="D69" s="44"/>
      <c r="E69" s="44"/>
      <c r="F69" s="45"/>
    </row>
    <row r="70" spans="1:6" s="7" customFormat="1" x14ac:dyDescent="0.25">
      <c r="A70" s="13">
        <v>1</v>
      </c>
      <c r="B70" s="13" t="s">
        <v>59</v>
      </c>
      <c r="C70" s="13" t="s">
        <v>12</v>
      </c>
      <c r="D70" s="14">
        <v>10.31</v>
      </c>
      <c r="E70" s="14">
        <v>390</v>
      </c>
      <c r="F70" s="5">
        <f t="shared" ref="F70:F71" si="5">PRODUCT(D70:E70)</f>
        <v>4020.9</v>
      </c>
    </row>
    <row r="71" spans="1:6" s="7" customFormat="1" x14ac:dyDescent="0.25">
      <c r="A71" s="13">
        <v>2</v>
      </c>
      <c r="B71" s="13" t="s">
        <v>61</v>
      </c>
      <c r="C71" s="13" t="s">
        <v>10</v>
      </c>
      <c r="D71" s="14">
        <v>1</v>
      </c>
      <c r="E71" s="14">
        <v>90</v>
      </c>
      <c r="F71" s="5">
        <f t="shared" si="5"/>
        <v>90</v>
      </c>
    </row>
    <row r="72" spans="1:6" s="7" customFormat="1" x14ac:dyDescent="0.25">
      <c r="A72" s="26" t="s">
        <v>5</v>
      </c>
      <c r="B72" s="27"/>
      <c r="C72" s="27"/>
      <c r="D72" s="27"/>
      <c r="E72" s="28"/>
      <c r="F72" s="6">
        <f>SUM(F70:F71)</f>
        <v>4110.8999999999996</v>
      </c>
    </row>
    <row r="73" spans="1:6" x14ac:dyDescent="0.2">
      <c r="A73" s="29" t="s">
        <v>34</v>
      </c>
      <c r="B73" s="30"/>
      <c r="C73" s="30"/>
      <c r="D73" s="30"/>
      <c r="E73" s="30"/>
      <c r="F73" s="31"/>
    </row>
    <row r="74" spans="1:6" x14ac:dyDescent="0.2">
      <c r="A74" s="2">
        <v>1</v>
      </c>
      <c r="B74" s="2" t="s">
        <v>101</v>
      </c>
      <c r="C74" s="3" t="s">
        <v>12</v>
      </c>
      <c r="D74" s="4">
        <v>0</v>
      </c>
      <c r="E74" s="4">
        <v>90</v>
      </c>
      <c r="F74" s="5">
        <f t="shared" ref="F74:F79" si="6">PRODUCT(D74:E74)</f>
        <v>0</v>
      </c>
    </row>
    <row r="75" spans="1:6" x14ac:dyDescent="0.2">
      <c r="A75" s="2">
        <v>2</v>
      </c>
      <c r="B75" s="2" t="s">
        <v>100</v>
      </c>
      <c r="C75" s="3" t="s">
        <v>12</v>
      </c>
      <c r="D75" s="4">
        <v>64.25</v>
      </c>
      <c r="E75" s="4">
        <v>180</v>
      </c>
      <c r="F75" s="5">
        <f t="shared" si="6"/>
        <v>11565</v>
      </c>
    </row>
    <row r="76" spans="1:6" x14ac:dyDescent="0.2">
      <c r="A76" s="2">
        <v>3</v>
      </c>
      <c r="B76" s="2" t="s">
        <v>60</v>
      </c>
      <c r="C76" s="3" t="s">
        <v>12</v>
      </c>
      <c r="D76" s="4">
        <v>64.25</v>
      </c>
      <c r="E76" s="4">
        <v>90</v>
      </c>
      <c r="F76" s="5">
        <f t="shared" si="6"/>
        <v>5782.5</v>
      </c>
    </row>
    <row r="77" spans="1:6" x14ac:dyDescent="0.2">
      <c r="A77" s="2">
        <v>4</v>
      </c>
      <c r="B77" s="2" t="s">
        <v>52</v>
      </c>
      <c r="C77" s="3" t="s">
        <v>12</v>
      </c>
      <c r="D77" s="4">
        <v>64.25</v>
      </c>
      <c r="E77" s="4">
        <v>270</v>
      </c>
      <c r="F77" s="5">
        <f t="shared" si="6"/>
        <v>17347.5</v>
      </c>
    </row>
    <row r="78" spans="1:6" x14ac:dyDescent="0.2">
      <c r="A78" s="2">
        <v>5</v>
      </c>
      <c r="B78" s="2" t="s">
        <v>53</v>
      </c>
      <c r="C78" s="3" t="s">
        <v>12</v>
      </c>
      <c r="D78" s="4">
        <v>60.14</v>
      </c>
      <c r="E78" s="4">
        <v>24</v>
      </c>
      <c r="F78" s="5">
        <f t="shared" si="6"/>
        <v>1443.3600000000001</v>
      </c>
    </row>
    <row r="79" spans="1:6" x14ac:dyDescent="0.2">
      <c r="A79" s="2">
        <v>6</v>
      </c>
      <c r="B79" s="2" t="s">
        <v>54</v>
      </c>
      <c r="C79" s="3" t="s">
        <v>12</v>
      </c>
      <c r="D79" s="4">
        <v>60.14</v>
      </c>
      <c r="E79" s="4">
        <v>150</v>
      </c>
      <c r="F79" s="5">
        <f t="shared" si="6"/>
        <v>9021</v>
      </c>
    </row>
    <row r="80" spans="1:6" x14ac:dyDescent="0.2">
      <c r="A80" s="26" t="s">
        <v>5</v>
      </c>
      <c r="B80" s="27"/>
      <c r="C80" s="27"/>
      <c r="D80" s="27"/>
      <c r="E80" s="28"/>
      <c r="F80" s="6">
        <f>SUM(F74:F79)</f>
        <v>45159.360000000001</v>
      </c>
    </row>
    <row r="81" spans="1:6" x14ac:dyDescent="0.2">
      <c r="A81" s="29" t="s">
        <v>55</v>
      </c>
      <c r="B81" s="30"/>
      <c r="C81" s="30"/>
      <c r="D81" s="30"/>
      <c r="E81" s="30"/>
      <c r="F81" s="31"/>
    </row>
    <row r="82" spans="1:6" x14ac:dyDescent="0.2">
      <c r="A82" s="2">
        <v>1</v>
      </c>
      <c r="B82" s="2" t="s">
        <v>56</v>
      </c>
      <c r="C82" s="3" t="s">
        <v>12</v>
      </c>
      <c r="D82" s="4">
        <v>64.25</v>
      </c>
      <c r="E82" s="4">
        <v>12</v>
      </c>
      <c r="F82" s="5">
        <f t="shared" ref="F82:F85" si="7">PRODUCT(D82:E82)</f>
        <v>771</v>
      </c>
    </row>
    <row r="83" spans="1:6" x14ac:dyDescent="0.2">
      <c r="A83" s="2">
        <v>2</v>
      </c>
      <c r="B83" s="2" t="s">
        <v>57</v>
      </c>
      <c r="C83" s="3" t="s">
        <v>12</v>
      </c>
      <c r="D83" s="4">
        <v>64.25</v>
      </c>
      <c r="E83" s="4">
        <v>222</v>
      </c>
      <c r="F83" s="5">
        <f t="shared" si="7"/>
        <v>14263.5</v>
      </c>
    </row>
    <row r="84" spans="1:6" x14ac:dyDescent="0.2">
      <c r="A84" s="2">
        <v>3</v>
      </c>
      <c r="B84" s="2" t="s">
        <v>58</v>
      </c>
      <c r="C84" s="2" t="s">
        <v>7</v>
      </c>
      <c r="D84" s="14">
        <v>3.5</v>
      </c>
      <c r="E84" s="4">
        <v>54</v>
      </c>
      <c r="F84" s="5">
        <f t="shared" si="7"/>
        <v>189</v>
      </c>
    </row>
    <row r="85" spans="1:6" x14ac:dyDescent="0.2">
      <c r="A85" s="2">
        <v>4</v>
      </c>
      <c r="B85" s="2" t="s">
        <v>69</v>
      </c>
      <c r="C85" s="2" t="s">
        <v>7</v>
      </c>
      <c r="D85" s="14">
        <v>67</v>
      </c>
      <c r="E85" s="4">
        <v>66</v>
      </c>
      <c r="F85" s="5">
        <f t="shared" si="7"/>
        <v>4422</v>
      </c>
    </row>
    <row r="86" spans="1:6" x14ac:dyDescent="0.2">
      <c r="A86" s="26" t="s">
        <v>5</v>
      </c>
      <c r="B86" s="27"/>
      <c r="C86" s="27"/>
      <c r="D86" s="27"/>
      <c r="E86" s="28"/>
      <c r="F86" s="6">
        <f>SUM(F82:F85)</f>
        <v>19645.5</v>
      </c>
    </row>
    <row r="87" spans="1:6" s="7" customFormat="1" x14ac:dyDescent="0.25">
      <c r="A87" s="38" t="s">
        <v>25</v>
      </c>
      <c r="B87" s="39"/>
      <c r="C87" s="39"/>
      <c r="D87" s="39"/>
      <c r="E87" s="40"/>
      <c r="F87" s="17">
        <f>SUM(F86,F80,F72,F68)</f>
        <v>180610.56</v>
      </c>
    </row>
    <row r="88" spans="1:6" x14ac:dyDescent="0.2">
      <c r="A88" s="35" t="s">
        <v>33</v>
      </c>
      <c r="B88" s="36"/>
      <c r="C88" s="36"/>
      <c r="D88" s="36"/>
      <c r="E88" s="36"/>
      <c r="F88" s="37"/>
    </row>
    <row r="89" spans="1:6" s="7" customFormat="1" x14ac:dyDescent="0.25">
      <c r="A89" s="23" t="s">
        <v>36</v>
      </c>
      <c r="B89" s="41"/>
      <c r="C89" s="41"/>
      <c r="D89" s="41"/>
      <c r="E89" s="41"/>
      <c r="F89" s="42"/>
    </row>
    <row r="90" spans="1:6" s="7" customFormat="1" x14ac:dyDescent="0.25">
      <c r="A90" s="2">
        <v>1</v>
      </c>
      <c r="B90" s="2" t="s">
        <v>30</v>
      </c>
      <c r="C90" s="2" t="s">
        <v>10</v>
      </c>
      <c r="D90" s="4">
        <v>1</v>
      </c>
      <c r="E90" s="4">
        <v>240</v>
      </c>
      <c r="F90" s="5">
        <f t="shared" ref="F90:F97" si="8">PRODUCT(D90:E90)</f>
        <v>240</v>
      </c>
    </row>
    <row r="91" spans="1:6" s="7" customFormat="1" x14ac:dyDescent="0.25">
      <c r="A91" s="2">
        <v>2</v>
      </c>
      <c r="B91" s="2" t="s">
        <v>32</v>
      </c>
      <c r="C91" s="2" t="s">
        <v>7</v>
      </c>
      <c r="D91" s="16">
        <v>350</v>
      </c>
      <c r="E91" s="4">
        <v>48</v>
      </c>
      <c r="F91" s="5">
        <f t="shared" si="8"/>
        <v>16800</v>
      </c>
    </row>
    <row r="92" spans="1:6" s="7" customFormat="1" x14ac:dyDescent="0.25">
      <c r="A92" s="2">
        <v>3</v>
      </c>
      <c r="B92" s="2" t="s">
        <v>35</v>
      </c>
      <c r="C92" s="2" t="s">
        <v>7</v>
      </c>
      <c r="D92" s="16">
        <v>300</v>
      </c>
      <c r="E92" s="4">
        <v>24</v>
      </c>
      <c r="F92" s="5">
        <f t="shared" si="8"/>
        <v>7200</v>
      </c>
    </row>
    <row r="93" spans="1:6" s="7" customFormat="1" x14ac:dyDescent="0.25">
      <c r="A93" s="2">
        <v>4</v>
      </c>
      <c r="B93" s="2" t="s">
        <v>37</v>
      </c>
      <c r="C93" s="2" t="s">
        <v>10</v>
      </c>
      <c r="D93" s="4">
        <v>35</v>
      </c>
      <c r="E93" s="4">
        <v>240</v>
      </c>
      <c r="F93" s="5">
        <f t="shared" si="8"/>
        <v>8400</v>
      </c>
    </row>
    <row r="94" spans="1:6" s="7" customFormat="1" x14ac:dyDescent="0.25">
      <c r="A94" s="2">
        <v>5</v>
      </c>
      <c r="B94" s="2" t="s">
        <v>38</v>
      </c>
      <c r="C94" s="2" t="s">
        <v>10</v>
      </c>
      <c r="D94" s="4">
        <v>35</v>
      </c>
      <c r="E94" s="4">
        <v>102</v>
      </c>
      <c r="F94" s="5">
        <f t="shared" si="8"/>
        <v>3570</v>
      </c>
    </row>
    <row r="95" spans="1:6" s="7" customFormat="1" x14ac:dyDescent="0.25">
      <c r="A95" s="2">
        <v>6</v>
      </c>
      <c r="B95" s="2" t="s">
        <v>39</v>
      </c>
      <c r="C95" s="2" t="s">
        <v>7</v>
      </c>
      <c r="D95" s="4">
        <v>35</v>
      </c>
      <c r="E95" s="4">
        <v>228</v>
      </c>
      <c r="F95" s="5">
        <f t="shared" si="8"/>
        <v>7980</v>
      </c>
    </row>
    <row r="96" spans="1:6" s="7" customFormat="1" x14ac:dyDescent="0.25">
      <c r="A96" s="2">
        <v>7</v>
      </c>
      <c r="B96" s="2" t="s">
        <v>113</v>
      </c>
      <c r="C96" s="2" t="s">
        <v>10</v>
      </c>
      <c r="D96" s="4">
        <v>1</v>
      </c>
      <c r="E96" s="4">
        <v>3900</v>
      </c>
      <c r="F96" s="5">
        <f t="shared" si="8"/>
        <v>3900</v>
      </c>
    </row>
    <row r="97" spans="1:6" s="7" customFormat="1" x14ac:dyDescent="0.25">
      <c r="A97" s="2">
        <v>8</v>
      </c>
      <c r="B97" s="2" t="s">
        <v>68</v>
      </c>
      <c r="C97" s="3" t="s">
        <v>10</v>
      </c>
      <c r="D97" s="16">
        <v>3</v>
      </c>
      <c r="E97" s="4">
        <v>390</v>
      </c>
      <c r="F97" s="5">
        <f t="shared" si="8"/>
        <v>1170</v>
      </c>
    </row>
    <row r="98" spans="1:6" s="7" customFormat="1" x14ac:dyDescent="0.25">
      <c r="A98" s="26" t="s">
        <v>5</v>
      </c>
      <c r="B98" s="27"/>
      <c r="C98" s="27"/>
      <c r="D98" s="27"/>
      <c r="E98" s="28"/>
      <c r="F98" s="6">
        <f>SUM(F90:F97)</f>
        <v>49260</v>
      </c>
    </row>
    <row r="99" spans="1:6" x14ac:dyDescent="0.2">
      <c r="A99" s="38" t="s">
        <v>25</v>
      </c>
      <c r="B99" s="39"/>
      <c r="C99" s="39"/>
      <c r="D99" s="39"/>
      <c r="E99" s="40"/>
      <c r="F99" s="17">
        <f>SUM(F98)</f>
        <v>49260</v>
      </c>
    </row>
    <row r="100" spans="1:6" s="7" customFormat="1" ht="12" customHeight="1" x14ac:dyDescent="0.25">
      <c r="A100" s="35" t="s">
        <v>96</v>
      </c>
      <c r="B100" s="36"/>
      <c r="C100" s="36"/>
      <c r="D100" s="36"/>
      <c r="E100" s="36"/>
      <c r="F100" s="37"/>
    </row>
    <row r="101" spans="1:6" s="7" customFormat="1" ht="12" customHeight="1" x14ac:dyDescent="0.25">
      <c r="A101" s="23" t="s">
        <v>90</v>
      </c>
      <c r="B101" s="41"/>
      <c r="C101" s="41"/>
      <c r="D101" s="41"/>
      <c r="E101" s="41"/>
      <c r="F101" s="42"/>
    </row>
    <row r="102" spans="1:6" s="7" customFormat="1" x14ac:dyDescent="0.25">
      <c r="A102" s="3">
        <v>1</v>
      </c>
      <c r="B102" s="3" t="s">
        <v>72</v>
      </c>
      <c r="C102" s="3" t="s">
        <v>12</v>
      </c>
      <c r="D102" s="4">
        <v>9.02</v>
      </c>
      <c r="E102" s="16">
        <v>90</v>
      </c>
      <c r="F102" s="5">
        <f t="shared" ref="F102:F123" si="9">PRODUCT(D102:E102)</f>
        <v>811.8</v>
      </c>
    </row>
    <row r="103" spans="1:6" s="7" customFormat="1" x14ac:dyDescent="0.25">
      <c r="A103" s="3">
        <v>2</v>
      </c>
      <c r="B103" s="3" t="s">
        <v>73</v>
      </c>
      <c r="C103" s="3" t="s">
        <v>12</v>
      </c>
      <c r="D103" s="4">
        <v>9.02</v>
      </c>
      <c r="E103" s="16">
        <v>15</v>
      </c>
      <c r="F103" s="5">
        <f t="shared" si="9"/>
        <v>135.29999999999998</v>
      </c>
    </row>
    <row r="104" spans="1:6" s="7" customFormat="1" x14ac:dyDescent="0.25">
      <c r="A104" s="3">
        <v>3</v>
      </c>
      <c r="B104" s="3" t="s">
        <v>114</v>
      </c>
      <c r="C104" s="2" t="s">
        <v>7</v>
      </c>
      <c r="D104" s="4">
        <v>8.1</v>
      </c>
      <c r="E104" s="16">
        <v>270</v>
      </c>
      <c r="F104" s="5">
        <f t="shared" si="9"/>
        <v>2187</v>
      </c>
    </row>
    <row r="105" spans="1:6" x14ac:dyDescent="0.2">
      <c r="A105" s="2">
        <v>4</v>
      </c>
      <c r="B105" s="2" t="s">
        <v>104</v>
      </c>
      <c r="C105" s="2" t="s">
        <v>12</v>
      </c>
      <c r="D105" s="4">
        <v>13.82</v>
      </c>
      <c r="E105" s="4">
        <v>24</v>
      </c>
      <c r="F105" s="5">
        <f t="shared" si="9"/>
        <v>331.68</v>
      </c>
    </row>
    <row r="106" spans="1:6" x14ac:dyDescent="0.2">
      <c r="A106" s="2">
        <v>5</v>
      </c>
      <c r="B106" s="2" t="s">
        <v>16</v>
      </c>
      <c r="C106" s="2" t="s">
        <v>12</v>
      </c>
      <c r="D106" s="4">
        <v>13.82</v>
      </c>
      <c r="E106" s="4">
        <v>30</v>
      </c>
      <c r="F106" s="5">
        <f t="shared" si="9"/>
        <v>414.6</v>
      </c>
    </row>
    <row r="107" spans="1:6" x14ac:dyDescent="0.2">
      <c r="A107" s="2">
        <v>6</v>
      </c>
      <c r="B107" s="13" t="s">
        <v>17</v>
      </c>
      <c r="C107" s="2" t="s">
        <v>12</v>
      </c>
      <c r="D107" s="4">
        <v>13.82</v>
      </c>
      <c r="E107" s="4">
        <v>252</v>
      </c>
      <c r="F107" s="5">
        <f t="shared" si="9"/>
        <v>3482.64</v>
      </c>
    </row>
    <row r="108" spans="1:6" s="7" customFormat="1" x14ac:dyDescent="0.25">
      <c r="A108" s="2">
        <v>7</v>
      </c>
      <c r="B108" s="2" t="s">
        <v>46</v>
      </c>
      <c r="C108" s="2" t="s">
        <v>12</v>
      </c>
      <c r="D108" s="4">
        <v>13.82</v>
      </c>
      <c r="E108" s="4">
        <v>132</v>
      </c>
      <c r="F108" s="5">
        <f t="shared" si="9"/>
        <v>1824.24</v>
      </c>
    </row>
    <row r="109" spans="1:6" x14ac:dyDescent="0.2">
      <c r="A109" s="2">
        <v>8</v>
      </c>
      <c r="B109" s="2" t="s">
        <v>45</v>
      </c>
      <c r="C109" s="2" t="s">
        <v>12</v>
      </c>
      <c r="D109" s="4">
        <v>13.82</v>
      </c>
      <c r="E109" s="4">
        <v>30</v>
      </c>
      <c r="F109" s="5">
        <f t="shared" si="9"/>
        <v>414.6</v>
      </c>
    </row>
    <row r="110" spans="1:6" s="15" customFormat="1" x14ac:dyDescent="0.25">
      <c r="A110" s="2">
        <v>9</v>
      </c>
      <c r="B110" s="2" t="s">
        <v>112</v>
      </c>
      <c r="C110" s="2" t="s">
        <v>12</v>
      </c>
      <c r="D110" s="4">
        <v>13.82</v>
      </c>
      <c r="E110" s="4">
        <v>24</v>
      </c>
      <c r="F110" s="5">
        <f t="shared" si="9"/>
        <v>331.68</v>
      </c>
    </row>
    <row r="111" spans="1:6" s="15" customFormat="1" x14ac:dyDescent="0.25">
      <c r="A111" s="2">
        <v>10</v>
      </c>
      <c r="B111" s="2" t="s">
        <v>111</v>
      </c>
      <c r="C111" s="2" t="s">
        <v>12</v>
      </c>
      <c r="D111" s="4">
        <v>13.82</v>
      </c>
      <c r="E111" s="4">
        <v>120</v>
      </c>
      <c r="F111" s="5">
        <f t="shared" si="9"/>
        <v>1658.4</v>
      </c>
    </row>
    <row r="112" spans="1:6" s="7" customFormat="1" x14ac:dyDescent="0.25">
      <c r="A112" s="2">
        <v>11</v>
      </c>
      <c r="B112" s="2" t="s">
        <v>47</v>
      </c>
      <c r="C112" s="2" t="s">
        <v>12</v>
      </c>
      <c r="D112" s="4">
        <v>13.82</v>
      </c>
      <c r="E112" s="4">
        <v>120</v>
      </c>
      <c r="F112" s="5">
        <f t="shared" si="9"/>
        <v>1658.4</v>
      </c>
    </row>
    <row r="113" spans="1:6" s="7" customFormat="1" x14ac:dyDescent="0.25">
      <c r="A113" s="2">
        <v>12</v>
      </c>
      <c r="B113" s="2" t="s">
        <v>79</v>
      </c>
      <c r="C113" s="2" t="s">
        <v>7</v>
      </c>
      <c r="D113" s="4">
        <v>17.63</v>
      </c>
      <c r="E113" s="4">
        <v>24</v>
      </c>
      <c r="F113" s="5">
        <f t="shared" si="9"/>
        <v>423.12</v>
      </c>
    </row>
    <row r="114" spans="1:6" s="7" customFormat="1" x14ac:dyDescent="0.25">
      <c r="A114" s="2">
        <v>13</v>
      </c>
      <c r="B114" s="2" t="s">
        <v>80</v>
      </c>
      <c r="C114" s="2" t="s">
        <v>7</v>
      </c>
      <c r="D114" s="4">
        <v>17.63</v>
      </c>
      <c r="E114" s="4">
        <v>132</v>
      </c>
      <c r="F114" s="5">
        <f t="shared" si="9"/>
        <v>2327.16</v>
      </c>
    </row>
    <row r="115" spans="1:6" s="7" customFormat="1" x14ac:dyDescent="0.25">
      <c r="A115" s="2">
        <v>14</v>
      </c>
      <c r="B115" s="2" t="s">
        <v>13</v>
      </c>
      <c r="C115" s="2" t="s">
        <v>7</v>
      </c>
      <c r="D115" s="4">
        <v>17.63</v>
      </c>
      <c r="E115" s="4">
        <v>36</v>
      </c>
      <c r="F115" s="5">
        <f t="shared" si="9"/>
        <v>634.67999999999995</v>
      </c>
    </row>
    <row r="116" spans="1:6" s="7" customFormat="1" x14ac:dyDescent="0.25">
      <c r="A116" s="2">
        <v>15</v>
      </c>
      <c r="B116" s="2" t="s">
        <v>81</v>
      </c>
      <c r="C116" s="2" t="s">
        <v>7</v>
      </c>
      <c r="D116" s="4">
        <v>17.63</v>
      </c>
      <c r="E116" s="4">
        <v>66</v>
      </c>
      <c r="F116" s="5">
        <f t="shared" si="9"/>
        <v>1163.58</v>
      </c>
    </row>
    <row r="117" spans="1:6" s="7" customFormat="1" x14ac:dyDescent="0.25">
      <c r="A117" s="2">
        <v>16</v>
      </c>
      <c r="B117" s="2" t="s">
        <v>82</v>
      </c>
      <c r="C117" s="2" t="s">
        <v>7</v>
      </c>
      <c r="D117" s="4">
        <v>17.63</v>
      </c>
      <c r="E117" s="4">
        <v>30</v>
      </c>
      <c r="F117" s="5">
        <f t="shared" si="9"/>
        <v>528.9</v>
      </c>
    </row>
    <row r="118" spans="1:6" s="7" customFormat="1" x14ac:dyDescent="0.25">
      <c r="A118" s="2">
        <v>17</v>
      </c>
      <c r="B118" s="2" t="s">
        <v>83</v>
      </c>
      <c r="C118" s="2" t="s">
        <v>7</v>
      </c>
      <c r="D118" s="4">
        <v>17.63</v>
      </c>
      <c r="E118" s="4">
        <v>24</v>
      </c>
      <c r="F118" s="5">
        <f t="shared" si="9"/>
        <v>423.12</v>
      </c>
    </row>
    <row r="119" spans="1:6" s="7" customFormat="1" x14ac:dyDescent="0.25">
      <c r="A119" s="2">
        <v>18</v>
      </c>
      <c r="B119" s="2" t="s">
        <v>84</v>
      </c>
      <c r="C119" s="2" t="s">
        <v>7</v>
      </c>
      <c r="D119" s="4">
        <v>17.63</v>
      </c>
      <c r="E119" s="4">
        <v>66</v>
      </c>
      <c r="F119" s="5">
        <f t="shared" si="9"/>
        <v>1163.58</v>
      </c>
    </row>
    <row r="120" spans="1:6" s="7" customFormat="1" x14ac:dyDescent="0.25">
      <c r="A120" s="2">
        <v>19</v>
      </c>
      <c r="B120" s="2" t="s">
        <v>85</v>
      </c>
      <c r="C120" s="2" t="s">
        <v>7</v>
      </c>
      <c r="D120" s="4">
        <v>17.63</v>
      </c>
      <c r="E120" s="4">
        <v>66</v>
      </c>
      <c r="F120" s="5">
        <f t="shared" si="9"/>
        <v>1163.58</v>
      </c>
    </row>
    <row r="121" spans="1:6" s="7" customFormat="1" x14ac:dyDescent="0.25">
      <c r="A121" s="2">
        <v>20</v>
      </c>
      <c r="B121" s="2" t="s">
        <v>86</v>
      </c>
      <c r="C121" s="2" t="s">
        <v>7</v>
      </c>
      <c r="D121" s="4">
        <v>17.63</v>
      </c>
      <c r="E121" s="4">
        <v>30</v>
      </c>
      <c r="F121" s="5">
        <f t="shared" si="9"/>
        <v>528.9</v>
      </c>
    </row>
    <row r="122" spans="1:6" s="7" customFormat="1" x14ac:dyDescent="0.25">
      <c r="A122" s="2">
        <v>21</v>
      </c>
      <c r="B122" s="2" t="s">
        <v>87</v>
      </c>
      <c r="C122" s="2" t="s">
        <v>7</v>
      </c>
      <c r="D122" s="4">
        <v>17.63</v>
      </c>
      <c r="E122" s="4">
        <v>24</v>
      </c>
      <c r="F122" s="5">
        <f t="shared" si="9"/>
        <v>423.12</v>
      </c>
    </row>
    <row r="123" spans="1:6" s="7" customFormat="1" x14ac:dyDescent="0.25">
      <c r="A123" s="2">
        <v>22</v>
      </c>
      <c r="B123" s="2" t="s">
        <v>88</v>
      </c>
      <c r="C123" s="2" t="s">
        <v>7</v>
      </c>
      <c r="D123" s="4">
        <v>17.63</v>
      </c>
      <c r="E123" s="4">
        <v>66</v>
      </c>
      <c r="F123" s="5">
        <f t="shared" si="9"/>
        <v>1163.58</v>
      </c>
    </row>
    <row r="124" spans="1:6" s="7" customFormat="1" ht="12" customHeight="1" x14ac:dyDescent="0.25">
      <c r="A124" s="26" t="s">
        <v>5</v>
      </c>
      <c r="B124" s="27"/>
      <c r="C124" s="27"/>
      <c r="D124" s="27"/>
      <c r="E124" s="28"/>
      <c r="F124" s="6">
        <f>SUM(F102:F123)</f>
        <v>23193.659999999996</v>
      </c>
    </row>
    <row r="125" spans="1:6" s="7" customFormat="1" ht="12" customHeight="1" x14ac:dyDescent="0.25">
      <c r="A125" s="23" t="s">
        <v>89</v>
      </c>
      <c r="B125" s="24"/>
      <c r="C125" s="24"/>
      <c r="D125" s="24"/>
      <c r="E125" s="24"/>
      <c r="F125" s="25"/>
    </row>
    <row r="126" spans="1:6" s="7" customFormat="1" x14ac:dyDescent="0.25">
      <c r="A126" s="3">
        <v>1</v>
      </c>
      <c r="B126" s="3" t="s">
        <v>91</v>
      </c>
      <c r="C126" s="3" t="s">
        <v>12</v>
      </c>
      <c r="D126" s="4">
        <v>2.0499999999999998</v>
      </c>
      <c r="E126" s="16">
        <v>150</v>
      </c>
      <c r="F126" s="5">
        <f t="shared" ref="F126:F127" si="10">PRODUCT(D126:E126)</f>
        <v>307.5</v>
      </c>
    </row>
    <row r="127" spans="1:6" s="7" customFormat="1" x14ac:dyDescent="0.25">
      <c r="A127" s="3">
        <v>2</v>
      </c>
      <c r="B127" s="3" t="s">
        <v>92</v>
      </c>
      <c r="C127" s="3" t="s">
        <v>12</v>
      </c>
      <c r="D127" s="4">
        <v>2.0499999999999998</v>
      </c>
      <c r="E127" s="16">
        <v>180</v>
      </c>
      <c r="F127" s="5">
        <f t="shared" si="10"/>
        <v>368.99999999999994</v>
      </c>
    </row>
    <row r="128" spans="1:6" s="7" customFormat="1" ht="12" customHeight="1" x14ac:dyDescent="0.25">
      <c r="A128" s="26" t="s">
        <v>5</v>
      </c>
      <c r="B128" s="27"/>
      <c r="C128" s="27"/>
      <c r="D128" s="27"/>
      <c r="E128" s="28"/>
      <c r="F128" s="6">
        <f>SUM(F126:F127)</f>
        <v>676.5</v>
      </c>
    </row>
    <row r="129" spans="1:6" s="7" customFormat="1" ht="12" customHeight="1" x14ac:dyDescent="0.25">
      <c r="A129" s="23" t="s">
        <v>93</v>
      </c>
      <c r="B129" s="24"/>
      <c r="C129" s="24"/>
      <c r="D129" s="24"/>
      <c r="E129" s="24"/>
      <c r="F129" s="25"/>
    </row>
    <row r="130" spans="1:6" s="7" customFormat="1" ht="12" customHeight="1" x14ac:dyDescent="0.25">
      <c r="A130" s="29" t="s">
        <v>34</v>
      </c>
      <c r="B130" s="30"/>
      <c r="C130" s="30"/>
      <c r="D130" s="30"/>
      <c r="E130" s="30"/>
      <c r="F130" s="31"/>
    </row>
    <row r="131" spans="1:6" s="7" customFormat="1" x14ac:dyDescent="0.25">
      <c r="A131" s="3">
        <v>1</v>
      </c>
      <c r="B131" s="3" t="s">
        <v>94</v>
      </c>
      <c r="C131" s="3" t="s">
        <v>12</v>
      </c>
      <c r="D131" s="4">
        <v>3.61</v>
      </c>
      <c r="E131" s="16">
        <v>120</v>
      </c>
      <c r="F131" s="5">
        <f t="shared" ref="F131:F135" si="11">PRODUCT(D131:E131)</f>
        <v>433.2</v>
      </c>
    </row>
    <row r="132" spans="1:6" s="7" customFormat="1" x14ac:dyDescent="0.25">
      <c r="A132" s="3">
        <v>2</v>
      </c>
      <c r="B132" s="3" t="s">
        <v>95</v>
      </c>
      <c r="C132" s="3" t="s">
        <v>12</v>
      </c>
      <c r="D132" s="4">
        <v>3.61</v>
      </c>
      <c r="E132" s="16">
        <v>180</v>
      </c>
      <c r="F132" s="5">
        <f t="shared" si="11"/>
        <v>649.79999999999995</v>
      </c>
    </row>
    <row r="133" spans="1:6" s="7" customFormat="1" x14ac:dyDescent="0.25">
      <c r="A133" s="2">
        <v>3</v>
      </c>
      <c r="B133" s="2" t="s">
        <v>62</v>
      </c>
      <c r="C133" s="3" t="s">
        <v>12</v>
      </c>
      <c r="D133" s="4">
        <v>3.61</v>
      </c>
      <c r="E133" s="4">
        <v>30</v>
      </c>
      <c r="F133" s="5">
        <f t="shared" si="11"/>
        <v>108.3</v>
      </c>
    </row>
    <row r="134" spans="1:6" s="7" customFormat="1" x14ac:dyDescent="0.25">
      <c r="A134" s="2">
        <v>4</v>
      </c>
      <c r="B134" s="2" t="s">
        <v>60</v>
      </c>
      <c r="C134" s="3" t="s">
        <v>12</v>
      </c>
      <c r="D134" s="4">
        <v>3.61</v>
      </c>
      <c r="E134" s="4">
        <v>90</v>
      </c>
      <c r="F134" s="5">
        <f t="shared" si="11"/>
        <v>324.89999999999998</v>
      </c>
    </row>
    <row r="135" spans="1:6" s="7" customFormat="1" x14ac:dyDescent="0.25">
      <c r="A135" s="2">
        <v>5</v>
      </c>
      <c r="B135" s="2" t="s">
        <v>52</v>
      </c>
      <c r="C135" s="3" t="s">
        <v>12</v>
      </c>
      <c r="D135" s="4">
        <v>3.61</v>
      </c>
      <c r="E135" s="4">
        <v>270</v>
      </c>
      <c r="F135" s="5">
        <f t="shared" si="11"/>
        <v>974.69999999999993</v>
      </c>
    </row>
    <row r="136" spans="1:6" s="7" customFormat="1" ht="12" customHeight="1" x14ac:dyDescent="0.25">
      <c r="A136" s="26" t="s">
        <v>5</v>
      </c>
      <c r="B136" s="27"/>
      <c r="C136" s="27"/>
      <c r="D136" s="27"/>
      <c r="E136" s="28"/>
      <c r="F136" s="6">
        <f>SUM(F131:F135)</f>
        <v>2490.8999999999996</v>
      </c>
    </row>
    <row r="137" spans="1:6" s="7" customFormat="1" ht="12" customHeight="1" x14ac:dyDescent="0.25">
      <c r="A137" s="29" t="s">
        <v>55</v>
      </c>
      <c r="B137" s="30"/>
      <c r="C137" s="30"/>
      <c r="D137" s="30"/>
      <c r="E137" s="30"/>
      <c r="F137" s="31"/>
    </row>
    <row r="138" spans="1:6" s="7" customFormat="1" x14ac:dyDescent="0.25">
      <c r="A138" s="2">
        <v>1</v>
      </c>
      <c r="B138" s="2" t="s">
        <v>69</v>
      </c>
      <c r="C138" s="2" t="s">
        <v>7</v>
      </c>
      <c r="D138" s="14">
        <v>8.5</v>
      </c>
      <c r="E138" s="4">
        <v>66</v>
      </c>
      <c r="F138" s="5">
        <f>PRODUCT(D138:E138)</f>
        <v>561</v>
      </c>
    </row>
    <row r="139" spans="1:6" s="7" customFormat="1" ht="12" customHeight="1" x14ac:dyDescent="0.25">
      <c r="A139" s="26" t="s">
        <v>5</v>
      </c>
      <c r="B139" s="27"/>
      <c r="C139" s="27"/>
      <c r="D139" s="27"/>
      <c r="E139" s="28"/>
      <c r="F139" s="6">
        <f>SUM(F138)</f>
        <v>561</v>
      </c>
    </row>
    <row r="140" spans="1:6" s="7" customFormat="1" x14ac:dyDescent="0.25">
      <c r="A140" s="23" t="s">
        <v>97</v>
      </c>
      <c r="B140" s="41"/>
      <c r="C140" s="41"/>
      <c r="D140" s="41"/>
      <c r="E140" s="41"/>
      <c r="F140" s="42"/>
    </row>
    <row r="141" spans="1:6" s="7" customFormat="1" x14ac:dyDescent="0.25">
      <c r="A141" s="2">
        <v>1</v>
      </c>
      <c r="B141" s="2" t="s">
        <v>98</v>
      </c>
      <c r="C141" s="3" t="s">
        <v>12</v>
      </c>
      <c r="D141" s="4">
        <v>2.5</v>
      </c>
      <c r="E141" s="4">
        <v>270</v>
      </c>
      <c r="F141" s="5">
        <f t="shared" ref="F141:F142" si="12">PRODUCT(D141:E141)</f>
        <v>675</v>
      </c>
    </row>
    <row r="142" spans="1:6" s="7" customFormat="1" x14ac:dyDescent="0.25">
      <c r="A142" s="2">
        <v>2</v>
      </c>
      <c r="B142" s="2" t="s">
        <v>99</v>
      </c>
      <c r="C142" s="2" t="s">
        <v>10</v>
      </c>
      <c r="D142" s="16">
        <v>1</v>
      </c>
      <c r="E142" s="4">
        <v>390</v>
      </c>
      <c r="F142" s="5">
        <f t="shared" si="12"/>
        <v>390</v>
      </c>
    </row>
    <row r="143" spans="1:6" s="7" customFormat="1" x14ac:dyDescent="0.25">
      <c r="A143" s="26" t="s">
        <v>5</v>
      </c>
      <c r="B143" s="27"/>
      <c r="C143" s="27"/>
      <c r="D143" s="27"/>
      <c r="E143" s="28"/>
      <c r="F143" s="6">
        <f>SUM(F141:F142)</f>
        <v>1065</v>
      </c>
    </row>
    <row r="144" spans="1:6" s="7" customFormat="1" x14ac:dyDescent="0.25">
      <c r="A144" s="38" t="s">
        <v>25</v>
      </c>
      <c r="B144" s="39"/>
      <c r="C144" s="39"/>
      <c r="D144" s="39"/>
      <c r="E144" s="40"/>
      <c r="F144" s="17">
        <f>SUM(F143,F139,F136,F128,F124)</f>
        <v>27987.059999999998</v>
      </c>
    </row>
    <row r="145" spans="1:6" s="7" customFormat="1" ht="12" customHeight="1" x14ac:dyDescent="0.25">
      <c r="A145" s="35" t="s">
        <v>115</v>
      </c>
      <c r="B145" s="36"/>
      <c r="C145" s="36"/>
      <c r="D145" s="36"/>
      <c r="E145" s="36"/>
      <c r="F145" s="37"/>
    </row>
    <row r="146" spans="1:6" s="7" customFormat="1" ht="12" customHeight="1" x14ac:dyDescent="0.25">
      <c r="A146" s="23" t="s">
        <v>116</v>
      </c>
      <c r="B146" s="41"/>
      <c r="C146" s="41"/>
      <c r="D146" s="41"/>
      <c r="E146" s="41"/>
      <c r="F146" s="42"/>
    </row>
    <row r="147" spans="1:6" s="7" customFormat="1" x14ac:dyDescent="0.25">
      <c r="A147" s="2">
        <v>1</v>
      </c>
      <c r="B147" s="2" t="s">
        <v>117</v>
      </c>
      <c r="C147" s="3" t="s">
        <v>12</v>
      </c>
      <c r="D147" s="4">
        <v>15</v>
      </c>
      <c r="E147" s="4">
        <v>240</v>
      </c>
      <c r="F147" s="5">
        <f t="shared" ref="F147:F148" si="13">PRODUCT(D147:E147)</f>
        <v>3600</v>
      </c>
    </row>
    <row r="148" spans="1:6" s="7" customFormat="1" x14ac:dyDescent="0.25">
      <c r="A148" s="2">
        <v>2</v>
      </c>
      <c r="B148" s="2" t="s">
        <v>118</v>
      </c>
      <c r="C148" s="3" t="s">
        <v>10</v>
      </c>
      <c r="D148" s="4">
        <v>1</v>
      </c>
      <c r="E148" s="4">
        <v>270</v>
      </c>
      <c r="F148" s="5">
        <f t="shared" si="13"/>
        <v>270</v>
      </c>
    </row>
    <row r="149" spans="1:6" s="7" customFormat="1" ht="12" customHeight="1" x14ac:dyDescent="0.25">
      <c r="A149" s="26" t="s">
        <v>5</v>
      </c>
      <c r="B149" s="27"/>
      <c r="C149" s="27"/>
      <c r="D149" s="27"/>
      <c r="E149" s="28"/>
      <c r="F149" s="6">
        <f>SUM(F147:F148)</f>
        <v>3870</v>
      </c>
    </row>
    <row r="150" spans="1:6" s="7" customFormat="1" ht="12" customHeight="1" x14ac:dyDescent="0.25">
      <c r="A150" s="38" t="s">
        <v>25</v>
      </c>
      <c r="B150" s="39"/>
      <c r="C150" s="39"/>
      <c r="D150" s="39"/>
      <c r="E150" s="40"/>
      <c r="F150" s="17">
        <f>SUM(F149)</f>
        <v>3870</v>
      </c>
    </row>
    <row r="151" spans="1:6" x14ac:dyDescent="0.2">
      <c r="A151" s="32" t="s">
        <v>31</v>
      </c>
      <c r="B151" s="33"/>
      <c r="C151" s="33"/>
      <c r="D151" s="33"/>
      <c r="E151" s="34"/>
      <c r="F151" s="18">
        <f>SUM(F150,F144,F99,F87,F44)</f>
        <v>316048.02</v>
      </c>
    </row>
  </sheetData>
  <mergeCells count="47">
    <mergeCell ref="A17:E17"/>
    <mergeCell ref="A9:F9"/>
    <mergeCell ref="A10:F10"/>
    <mergeCell ref="A4:F4"/>
    <mergeCell ref="A5:F5"/>
    <mergeCell ref="A6:F6"/>
    <mergeCell ref="A8:E8"/>
    <mergeCell ref="A73:F73"/>
    <mergeCell ref="A72:E72"/>
    <mergeCell ref="A18:F18"/>
    <mergeCell ref="A25:E25"/>
    <mergeCell ref="A26:F26"/>
    <mergeCell ref="A46:F46"/>
    <mergeCell ref="A68:E68"/>
    <mergeCell ref="A69:F69"/>
    <mergeCell ref="A44:E44"/>
    <mergeCell ref="A27:F27"/>
    <mergeCell ref="A43:E43"/>
    <mergeCell ref="A45:F45"/>
    <mergeCell ref="A31:E31"/>
    <mergeCell ref="A32:F32"/>
    <mergeCell ref="A100:F100"/>
    <mergeCell ref="A101:F101"/>
    <mergeCell ref="A124:E124"/>
    <mergeCell ref="A80:E80"/>
    <mergeCell ref="A98:E98"/>
    <mergeCell ref="A89:F89"/>
    <mergeCell ref="A88:F88"/>
    <mergeCell ref="A87:E87"/>
    <mergeCell ref="A86:E86"/>
    <mergeCell ref="A99:E99"/>
    <mergeCell ref="A81:F81"/>
    <mergeCell ref="A125:F125"/>
    <mergeCell ref="A128:E128"/>
    <mergeCell ref="A129:F129"/>
    <mergeCell ref="A130:F130"/>
    <mergeCell ref="A151:E151"/>
    <mergeCell ref="A136:E136"/>
    <mergeCell ref="A145:F145"/>
    <mergeCell ref="A137:F137"/>
    <mergeCell ref="A139:E139"/>
    <mergeCell ref="A150:E150"/>
    <mergeCell ref="A144:E144"/>
    <mergeCell ref="A146:F146"/>
    <mergeCell ref="A149:E149"/>
    <mergeCell ref="A140:F140"/>
    <mergeCell ref="A143:E143"/>
  </mergeCells>
  <pageMargins left="0.11811023622047245" right="0.11811023622047245" top="0.19685039370078741" bottom="0.19685039370078741" header="0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на отделочные работы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2020-10-22T16:21:36Z</cp:lastPrinted>
  <dcterms:created xsi:type="dcterms:W3CDTF">2014-03-13T19:22:45Z</dcterms:created>
  <dcterms:modified xsi:type="dcterms:W3CDTF">2020-10-23T10:43:56Z</dcterms:modified>
</cp:coreProperties>
</file>